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codeName="ThisWorkbook" defaultThemeVersion="124226"/>
  <mc:AlternateContent xmlns:mc="http://schemas.openxmlformats.org/markup-compatibility/2006">
    <mc:Choice Requires="x15">
      <x15ac:absPath xmlns:x15ac="http://schemas.microsoft.com/office/spreadsheetml/2010/11/ac" url="\\FilerRNA06.crpc.fr\PLACIDO_NA_DIRENERCLIM$\Operationnel\03_Dispositifs\Methanisation\3_Ressources\02_Dossier_type_demande_de_subvention\Dossier_2025\"/>
    </mc:Choice>
  </mc:AlternateContent>
  <xr:revisionPtr revIDLastSave="0" documentId="13_ncr:1_{F7C2E427-0FA7-4BB0-87E7-DAF9B3A16159}" xr6:coauthVersionLast="47" xr6:coauthVersionMax="47" xr10:uidLastSave="{00000000-0000-0000-0000-000000000000}"/>
  <bookViews>
    <workbookView xWindow="-120" yWindow="-120" windowWidth="25440" windowHeight="15390" tabRatio="901" firstSheet="1" activeTab="1" xr2:uid="{00000000-000D-0000-FFFF-FFFF00000000}"/>
  </bookViews>
  <sheets>
    <sheet name="modèle" sheetId="1" state="hidden" r:id="rId1"/>
    <sheet name="Mode d'emploi" sheetId="5" r:id="rId2"/>
    <sheet name="1-Hypothèses techniques" sheetId="6" r:id="rId3"/>
    <sheet name="2- Bilan énergétique Injection" sheetId="15" r:id="rId4"/>
    <sheet name="3-Ration retenue pour l'unité" sheetId="7" r:id="rId5"/>
    <sheet name="4-Hypothèses économiques" sheetId="8" r:id="rId6"/>
    <sheet name="5-Détail investissement" sheetId="9" r:id="rId7"/>
    <sheet name="6- CEP" sheetId="10" r:id="rId8"/>
    <sheet name="7 - Volet financier" sheetId="4" r:id="rId9"/>
    <sheet name="Feuil10" sheetId="14" state="hidden" r:id="rId10"/>
  </sheets>
  <externalReferences>
    <externalReference r:id="rId11"/>
    <externalReference r:id="rId12"/>
    <externalReference r:id="rId13"/>
  </externalReferences>
  <definedNames>
    <definedName name="actu">#REF!</definedName>
    <definedName name="bite">'3-Ration retenue pour l''unité'!$O$17:$O$22</definedName>
    <definedName name="Charges_C">#REF!</definedName>
    <definedName name="cout">#REF!</definedName>
    <definedName name="cplg_msi">#REF!</definedName>
    <definedName name="d_appel">#REF!</definedName>
    <definedName name="décalage">#REF!</definedName>
    <definedName name="Décrire_la_solution_de_référence_retenue">[1]BDD!$A$6:$A$8</definedName>
    <definedName name="depenses">#REF!</definedName>
    <definedName name="dollar">#REF!</definedName>
    <definedName name="dvie">#REF!</definedName>
    <definedName name="EparMWh">#REF!</definedName>
    <definedName name="expl_EparkW">#REF!</definedName>
    <definedName name="expl_EparMWh">#REF!</definedName>
    <definedName name="financement">'7 - Volet financier'!$B$20</definedName>
    <definedName name="Fonctionnement">#REF!</definedName>
    <definedName name="Indispo_e1">#REF!</definedName>
    <definedName name="Indispo_ecm">#REF!</definedName>
    <definedName name="Indispo_evie">#REF!</definedName>
    <definedName name="Indispo_f1">#REF!</definedName>
    <definedName name="Indispo_fcm">#REF!</definedName>
    <definedName name="Indispo_fvie">#REF!</definedName>
    <definedName name="Inv_EparkW">#REF!</definedName>
    <definedName name="liste">'3-Ration retenue pour l''unité'!$O$8:$O$11</definedName>
    <definedName name="localisation">'[2]Déf. des données'!$A$17:$A$20</definedName>
    <definedName name="MBtu">#REF!</definedName>
    <definedName name="msi">#REF!</definedName>
    <definedName name="nature_activite">'[2]Déf. des données'!$A$24:$A$25</definedName>
    <definedName name="PCI_PCS">#REF!</definedName>
    <definedName name="PCN">#REF!</definedName>
    <definedName name="PCS_PCI">#REF!</definedName>
    <definedName name="rdt_PCI">#REF!</definedName>
    <definedName name="rdt_PCS">#REF!</definedName>
    <definedName name="resultat">#REF!</definedName>
    <definedName name="scénario">#REF!</definedName>
    <definedName name="stock">#REF!</definedName>
    <definedName name="supportjuridique">'[3]partenaire1-Coord'!$AO$1:$AO$2</definedName>
    <definedName name="taille_ent">'[2]Déf. des données'!$A$29:$A$31</definedName>
    <definedName name="Taux_actu">#REF!</definedName>
    <definedName name="taxes">#REF!</definedName>
    <definedName name="test">'3-Ration retenue pour l''unité'!$O$8:$O$11</definedName>
    <definedName name="TICGN">#REF!</definedName>
    <definedName name="top">'7 - Volet financier'!#REF!</definedName>
    <definedName name="typerèglement">'[3]partenaire1-Coord'!$AT$1:$AT$4</definedName>
    <definedName name="Valorisation_biogaz">[1]BDD!$A$2:$A$4</definedName>
    <definedName name="_xlnm.Print_Area" localSheetId="6">'5-Détail investissement'!$A$4:$D$45</definedName>
    <definedName name="_xlnm.Print_Area" localSheetId="8">'7 - Volet financier'!$B$1:$F$21</definedName>
    <definedName name="ZoneListe">#REF!</definedName>
  </definedNames>
  <calcPr calcId="191029"/>
  <customWorkbookViews>
    <customWorkbookView name="BOUCHEREAU Jean-Marie - Affichage personnalisé" guid="{5B1C6BB7-DF21-4D14-9EBA-69D2DED2516B}" mergeInterval="0" personalView="1" maximized="1" xWindow="-9" yWindow="-9" windowWidth="1384" windowHeight="738" activeSheetId="6" showComments="commIndAndComment"/>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60" i="10" l="1"/>
  <c r="W52" i="10"/>
  <c r="V52" i="10"/>
  <c r="U52" i="10"/>
  <c r="T52" i="10"/>
  <c r="S52" i="10"/>
  <c r="R52" i="10"/>
  <c r="Q52" i="10"/>
  <c r="P52" i="10"/>
  <c r="O52" i="10"/>
  <c r="N52" i="10"/>
  <c r="M52" i="10"/>
  <c r="L52" i="10"/>
  <c r="K52" i="10"/>
  <c r="J52" i="10"/>
  <c r="I52" i="10"/>
  <c r="H52" i="10"/>
  <c r="G52" i="10"/>
  <c r="F52" i="10"/>
  <c r="E52" i="10"/>
  <c r="D52" i="10"/>
  <c r="W49" i="10"/>
  <c r="V49" i="10"/>
  <c r="U49" i="10"/>
  <c r="T49" i="10"/>
  <c r="S49" i="10"/>
  <c r="R49" i="10"/>
  <c r="Q49" i="10"/>
  <c r="P49" i="10"/>
  <c r="O49" i="10"/>
  <c r="N49" i="10"/>
  <c r="M49" i="10"/>
  <c r="L49" i="10"/>
  <c r="K49" i="10"/>
  <c r="J49" i="10"/>
  <c r="I49" i="10"/>
  <c r="H49" i="10"/>
  <c r="G49" i="10"/>
  <c r="F49" i="10"/>
  <c r="E49" i="10"/>
  <c r="D49" i="10"/>
  <c r="D48" i="10"/>
  <c r="D47" i="10"/>
  <c r="D46" i="10"/>
  <c r="D45" i="10"/>
  <c r="W44" i="10"/>
  <c r="V44" i="10"/>
  <c r="U44" i="10"/>
  <c r="T44" i="10"/>
  <c r="S44" i="10"/>
  <c r="R44" i="10"/>
  <c r="Q44" i="10"/>
  <c r="P44" i="10"/>
  <c r="O44" i="10"/>
  <c r="N44" i="10"/>
  <c r="M44" i="10"/>
  <c r="L44" i="10"/>
  <c r="K44" i="10"/>
  <c r="J44" i="10"/>
  <c r="I44" i="10"/>
  <c r="H44" i="10"/>
  <c r="G44" i="10"/>
  <c r="F44" i="10"/>
  <c r="E44" i="10"/>
  <c r="W40" i="10"/>
  <c r="V40" i="10"/>
  <c r="U40" i="10"/>
  <c r="T40" i="10"/>
  <c r="S40" i="10"/>
  <c r="R40" i="10"/>
  <c r="Q40" i="10"/>
  <c r="P40" i="10"/>
  <c r="O40" i="10"/>
  <c r="N40" i="10"/>
  <c r="M40" i="10"/>
  <c r="L40" i="10"/>
  <c r="K40" i="10"/>
  <c r="J40" i="10"/>
  <c r="I40" i="10"/>
  <c r="H40" i="10"/>
  <c r="G40" i="10"/>
  <c r="F40" i="10"/>
  <c r="E40" i="10"/>
  <c r="D40" i="10"/>
  <c r="D39" i="10"/>
  <c r="D38" i="10"/>
  <c r="D37" i="10"/>
  <c r="D35" i="10" s="1"/>
  <c r="D36" i="10"/>
  <c r="W35" i="10"/>
  <c r="V35" i="10"/>
  <c r="U35" i="10"/>
  <c r="T35" i="10"/>
  <c r="S35" i="10"/>
  <c r="R35" i="10"/>
  <c r="Q35" i="10"/>
  <c r="P35" i="10"/>
  <c r="O35" i="10"/>
  <c r="N35" i="10"/>
  <c r="M35" i="10"/>
  <c r="L35" i="10"/>
  <c r="K35" i="10"/>
  <c r="J35" i="10"/>
  <c r="I35" i="10"/>
  <c r="H35" i="10"/>
  <c r="G35" i="10"/>
  <c r="F35" i="10"/>
  <c r="E35" i="10"/>
  <c r="D34" i="10"/>
  <c r="D33" i="10"/>
  <c r="D32" i="10"/>
  <c r="D31" i="10"/>
  <c r="W30" i="10"/>
  <c r="V30" i="10"/>
  <c r="U30" i="10"/>
  <c r="T30" i="10"/>
  <c r="S30" i="10"/>
  <c r="R30" i="10"/>
  <c r="Q30" i="10"/>
  <c r="P30" i="10"/>
  <c r="O30" i="10"/>
  <c r="N30" i="10"/>
  <c r="M30" i="10"/>
  <c r="L30" i="10"/>
  <c r="K30" i="10"/>
  <c r="J30" i="10"/>
  <c r="I30" i="10"/>
  <c r="H30" i="10"/>
  <c r="G30" i="10"/>
  <c r="F30" i="10"/>
  <c r="E30" i="10"/>
  <c r="D26" i="10"/>
  <c r="D25" i="10"/>
  <c r="D24" i="10"/>
  <c r="D23" i="10" s="1"/>
  <c r="W23" i="10"/>
  <c r="V23" i="10"/>
  <c r="U23" i="10"/>
  <c r="T23" i="10"/>
  <c r="S23" i="10"/>
  <c r="R23" i="10"/>
  <c r="Q23" i="10"/>
  <c r="P23" i="10"/>
  <c r="O23" i="10"/>
  <c r="N23" i="10"/>
  <c r="M23" i="10"/>
  <c r="L23" i="10"/>
  <c r="K23" i="10"/>
  <c r="J23" i="10"/>
  <c r="I23" i="10"/>
  <c r="H23" i="10"/>
  <c r="G23" i="10"/>
  <c r="F23" i="10"/>
  <c r="E23" i="10"/>
  <c r="D22" i="10"/>
  <c r="W21" i="10"/>
  <c r="V21" i="10"/>
  <c r="U21" i="10"/>
  <c r="T21" i="10"/>
  <c r="S21" i="10"/>
  <c r="R21" i="10"/>
  <c r="Q21" i="10"/>
  <c r="P21" i="10"/>
  <c r="O21" i="10"/>
  <c r="N21" i="10"/>
  <c r="M21" i="10"/>
  <c r="L21" i="10"/>
  <c r="K21" i="10"/>
  <c r="J21" i="10"/>
  <c r="I21" i="10"/>
  <c r="H21" i="10"/>
  <c r="G21" i="10"/>
  <c r="F21" i="10"/>
  <c r="E21" i="10"/>
  <c r="D21" i="10"/>
  <c r="D20" i="10"/>
  <c r="D19" i="10" s="1"/>
  <c r="W19" i="10"/>
  <c r="V19" i="10"/>
  <c r="U19" i="10"/>
  <c r="T19" i="10"/>
  <c r="S19" i="10"/>
  <c r="R19" i="10"/>
  <c r="Q19" i="10"/>
  <c r="P19" i="10"/>
  <c r="O19" i="10"/>
  <c r="N19" i="10"/>
  <c r="M19" i="10"/>
  <c r="L19" i="10"/>
  <c r="K19" i="10"/>
  <c r="J19" i="10"/>
  <c r="I19" i="10"/>
  <c r="H19" i="10"/>
  <c r="G19" i="10"/>
  <c r="F19" i="10"/>
  <c r="E19" i="10"/>
  <c r="D18" i="10"/>
  <c r="D17" i="10"/>
  <c r="D16" i="10"/>
  <c r="W15" i="10"/>
  <c r="V15" i="10"/>
  <c r="U15" i="10"/>
  <c r="T15" i="10"/>
  <c r="S15" i="10"/>
  <c r="R15" i="10"/>
  <c r="Q15" i="10"/>
  <c r="P15" i="10"/>
  <c r="O15" i="10"/>
  <c r="N15" i="10"/>
  <c r="M15" i="10"/>
  <c r="L15" i="10"/>
  <c r="K15" i="10"/>
  <c r="J15" i="10"/>
  <c r="I15" i="10"/>
  <c r="H15" i="10"/>
  <c r="G15" i="10"/>
  <c r="F15" i="10"/>
  <c r="E15" i="10"/>
  <c r="D14" i="10"/>
  <c r="D13" i="10"/>
  <c r="D12" i="10"/>
  <c r="D10" i="10" s="1"/>
  <c r="D11" i="10"/>
  <c r="W10" i="10"/>
  <c r="V10" i="10"/>
  <c r="U10" i="10"/>
  <c r="T10" i="10"/>
  <c r="S10" i="10"/>
  <c r="R10" i="10"/>
  <c r="Q10" i="10"/>
  <c r="P10" i="10"/>
  <c r="O10" i="10"/>
  <c r="N10" i="10"/>
  <c r="M10" i="10"/>
  <c r="L10" i="10"/>
  <c r="K10" i="10"/>
  <c r="J10" i="10"/>
  <c r="I10" i="10"/>
  <c r="H10" i="10"/>
  <c r="G10" i="10"/>
  <c r="F10" i="10"/>
  <c r="E10" i="10"/>
  <c r="E160" i="9"/>
  <c r="E158" i="9"/>
  <c r="E157" i="9"/>
  <c r="E156" i="9"/>
  <c r="E154" i="9"/>
  <c r="E152" i="9"/>
  <c r="E150" i="9"/>
  <c r="E149" i="9"/>
  <c r="E148" i="9"/>
  <c r="E146" i="9"/>
  <c r="E145" i="9"/>
  <c r="E144" i="9"/>
  <c r="E143" i="9"/>
  <c r="E142" i="9"/>
  <c r="E141" i="9"/>
  <c r="E140" i="9"/>
  <c r="E136" i="9"/>
  <c r="E135" i="9"/>
  <c r="E134" i="9"/>
  <c r="E133" i="9"/>
  <c r="E132" i="9"/>
  <c r="E130" i="9"/>
  <c r="E129" i="9"/>
  <c r="E128" i="9"/>
  <c r="E127" i="9"/>
  <c r="E126" i="9"/>
  <c r="E124" i="9"/>
  <c r="E123" i="9"/>
  <c r="E122" i="9"/>
  <c r="E121" i="9"/>
  <c r="E119" i="9"/>
  <c r="E118" i="9"/>
  <c r="E117" i="9"/>
  <c r="E116" i="9"/>
  <c r="E114" i="9"/>
  <c r="E113" i="9"/>
  <c r="E112" i="9"/>
  <c r="E110" i="9"/>
  <c r="E109" i="9"/>
  <c r="E108" i="9"/>
  <c r="E107" i="9"/>
  <c r="E105" i="9"/>
  <c r="E104" i="9"/>
  <c r="E103" i="9"/>
  <c r="E98" i="9"/>
  <c r="E97" i="9"/>
  <c r="E96" i="9"/>
  <c r="E95" i="9"/>
  <c r="E93" i="9"/>
  <c r="E92" i="9"/>
  <c r="E91" i="9"/>
  <c r="E90" i="9"/>
  <c r="E89" i="9"/>
  <c r="E85" i="9"/>
  <c r="E84" i="9"/>
  <c r="E83" i="9"/>
  <c r="E81" i="9"/>
  <c r="E80" i="9"/>
  <c r="E79" i="9"/>
  <c r="E78" i="9"/>
  <c r="E77" i="9"/>
  <c r="E76" i="9"/>
  <c r="E75" i="9"/>
  <c r="E71" i="9"/>
  <c r="E70" i="9"/>
  <c r="E69" i="9"/>
  <c r="E68" i="9"/>
  <c r="E67" i="9"/>
  <c r="E66" i="9"/>
  <c r="E64" i="9"/>
  <c r="E63" i="9"/>
  <c r="E62" i="9"/>
  <c r="E61" i="9"/>
  <c r="E60" i="9"/>
  <c r="E59" i="9"/>
  <c r="E58" i="9"/>
  <c r="E57" i="9"/>
  <c r="E56" i="9"/>
  <c r="E54" i="9"/>
  <c r="E53" i="9"/>
  <c r="E52" i="9"/>
  <c r="E51" i="9"/>
  <c r="E50" i="9"/>
  <c r="E49" i="9"/>
  <c r="E48" i="9"/>
  <c r="E46" i="9"/>
  <c r="E45" i="9"/>
  <c r="E44" i="9"/>
  <c r="E43" i="9" s="1"/>
  <c r="E40" i="9"/>
  <c r="E39" i="9"/>
  <c r="E38" i="9"/>
  <c r="E37" i="9"/>
  <c r="E35" i="9"/>
  <c r="E34" i="9"/>
  <c r="E33" i="9"/>
  <c r="E32" i="9"/>
  <c r="E31" i="9" s="1"/>
  <c r="E30" i="9"/>
  <c r="E29" i="9"/>
  <c r="E28" i="9"/>
  <c r="E27" i="9"/>
  <c r="E26" i="9"/>
  <c r="E24" i="9"/>
  <c r="E23" i="9"/>
  <c r="E22" i="9"/>
  <c r="E21" i="9"/>
  <c r="E20" i="9"/>
  <c r="E19" i="9"/>
  <c r="E15" i="9"/>
  <c r="E14" i="9"/>
  <c r="E13" i="9"/>
  <c r="E12" i="9"/>
  <c r="E11" i="9"/>
  <c r="E10" i="9"/>
  <c r="E9" i="9"/>
  <c r="C11" i="8"/>
  <c r="C10" i="8"/>
  <c r="K15" i="7"/>
  <c r="E15" i="7"/>
  <c r="K14" i="7"/>
  <c r="E14" i="7"/>
  <c r="K13" i="7"/>
  <c r="E13" i="7"/>
  <c r="K12" i="7"/>
  <c r="E12" i="7"/>
  <c r="K11" i="7"/>
  <c r="E11" i="7"/>
  <c r="K10" i="7"/>
  <c r="E10" i="7"/>
  <c r="K9" i="7"/>
  <c r="E9" i="7"/>
  <c r="K8" i="7"/>
  <c r="E8" i="7"/>
  <c r="K7" i="7"/>
  <c r="E7" i="7"/>
  <c r="K6" i="7"/>
  <c r="E6" i="7"/>
  <c r="F30" i="6"/>
  <c r="F26" i="6"/>
  <c r="J23" i="6"/>
  <c r="J25" i="6" s="1"/>
  <c r="F11" i="6"/>
  <c r="J8" i="6" s="1"/>
  <c r="J9" i="6"/>
  <c r="J7" i="6"/>
  <c r="E125" i="9" l="1"/>
  <c r="E74" i="9"/>
  <c r="E47" i="9"/>
  <c r="D30" i="10"/>
  <c r="D15" i="10"/>
  <c r="D44" i="10"/>
  <c r="E18" i="9"/>
  <c r="E94" i="9"/>
  <c r="E120" i="9"/>
  <c r="E147" i="9"/>
  <c r="M29" i="10"/>
  <c r="U29" i="10"/>
  <c r="I57" i="10"/>
  <c r="U57" i="10"/>
  <c r="E139" i="9"/>
  <c r="F29" i="10"/>
  <c r="R29" i="10"/>
  <c r="F57" i="10"/>
  <c r="N57" i="10"/>
  <c r="V57" i="10"/>
  <c r="E65" i="9"/>
  <c r="E111" i="9"/>
  <c r="G57" i="10"/>
  <c r="K57" i="10"/>
  <c r="O57" i="10"/>
  <c r="S57" i="10"/>
  <c r="W57" i="10"/>
  <c r="E29" i="10"/>
  <c r="I29" i="10"/>
  <c r="Q29" i="10"/>
  <c r="Q59" i="10" s="1"/>
  <c r="Q64" i="10" s="1"/>
  <c r="E57" i="10"/>
  <c r="M57" i="10"/>
  <c r="Q57" i="10"/>
  <c r="E8" i="9"/>
  <c r="E6" i="9" s="1"/>
  <c r="E88" i="9"/>
  <c r="E87" i="9" s="1"/>
  <c r="E115" i="9"/>
  <c r="J29" i="10"/>
  <c r="J59" i="10" s="1"/>
  <c r="J64" i="10" s="1"/>
  <c r="N29" i="10"/>
  <c r="V29" i="10"/>
  <c r="J57" i="10"/>
  <c r="R57" i="10"/>
  <c r="E36" i="9"/>
  <c r="E55" i="9"/>
  <c r="E82" i="9"/>
  <c r="E73" i="9" s="1"/>
  <c r="E101" i="9"/>
  <c r="E100" i="9" s="1"/>
  <c r="E131" i="9"/>
  <c r="E153" i="9"/>
  <c r="D29" i="10"/>
  <c r="H29" i="10"/>
  <c r="L29" i="10"/>
  <c r="L59" i="10" s="1"/>
  <c r="L64" i="10" s="1"/>
  <c r="P29" i="10"/>
  <c r="T29" i="10"/>
  <c r="G29" i="10"/>
  <c r="K29" i="10"/>
  <c r="K59" i="10" s="1"/>
  <c r="K64" i="10" s="1"/>
  <c r="O29" i="10"/>
  <c r="O59" i="10" s="1"/>
  <c r="O61" i="10" s="1"/>
  <c r="S29" i="10"/>
  <c r="W29" i="10"/>
  <c r="W59" i="10" s="1"/>
  <c r="W64" i="10" s="1"/>
  <c r="D57" i="10"/>
  <c r="H57" i="10"/>
  <c r="L57" i="10"/>
  <c r="P57" i="10"/>
  <c r="T57" i="10"/>
  <c r="E42" i="9"/>
  <c r="E138" i="9"/>
  <c r="O64" i="10"/>
  <c r="W61" i="10"/>
  <c r="F19" i="4"/>
  <c r="E17" i="9" l="1"/>
  <c r="H59" i="10"/>
  <c r="E59" i="10"/>
  <c r="G59" i="10"/>
  <c r="U59" i="10"/>
  <c r="J61" i="10"/>
  <c r="V59" i="10"/>
  <c r="M59" i="10"/>
  <c r="M61" i="10" s="1"/>
  <c r="E4" i="9"/>
  <c r="I59" i="10"/>
  <c r="K61" i="10"/>
  <c r="L61" i="10"/>
  <c r="Q61" i="10"/>
  <c r="S59" i="10"/>
  <c r="T59" i="10"/>
  <c r="D59" i="10"/>
  <c r="R59" i="10"/>
  <c r="P59" i="10"/>
  <c r="N59" i="10"/>
  <c r="F59" i="10"/>
  <c r="I37" i="1"/>
  <c r="B18" i="1"/>
  <c r="O17" i="1"/>
  <c r="E18" i="1" s="1"/>
  <c r="E10" i="1"/>
  <c r="B10" i="1"/>
  <c r="U64" i="10" l="1"/>
  <c r="U61" i="10"/>
  <c r="G64" i="10"/>
  <c r="G61" i="10"/>
  <c r="V64" i="10"/>
  <c r="V61" i="10"/>
  <c r="M64" i="10"/>
  <c r="E64" i="10"/>
  <c r="E61" i="10"/>
  <c r="H61" i="10"/>
  <c r="H64" i="10"/>
  <c r="N64" i="10"/>
  <c r="N61" i="10"/>
  <c r="T64" i="10"/>
  <c r="T61" i="10"/>
  <c r="P61" i="10"/>
  <c r="P64" i="10"/>
  <c r="S64" i="10"/>
  <c r="S61" i="10"/>
  <c r="R61" i="10"/>
  <c r="R64" i="10"/>
  <c r="K18" i="1"/>
  <c r="K22" i="1" s="1"/>
  <c r="I64" i="10"/>
  <c r="I61" i="10"/>
  <c r="F64" i="10"/>
  <c r="F61" i="10"/>
  <c r="D64" i="10"/>
  <c r="D61" i="10"/>
  <c r="K10" i="1"/>
  <c r="K14" i="1" s="1"/>
  <c r="B25" i="1" l="1"/>
  <c r="C34" i="1"/>
  <c r="C38" i="1" s="1"/>
  <c r="K38"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KHAYAT Stéphanie</author>
    <author>Guillaume DUFIL</author>
  </authors>
  <commentList>
    <comment ref="A8" authorId="0" shapeId="0" xr:uid="{00000000-0006-0000-0200-000001000000}">
      <text>
        <r>
          <rPr>
            <sz val="9"/>
            <color indexed="81"/>
            <rFont val="Tahoma"/>
            <family val="2"/>
          </rPr>
          <t>Quantité (en tonnage de matière brute) de déchets des collectivités (hors boues de sep), déchets des ménages et assimilés</t>
        </r>
      </text>
    </comment>
    <comment ref="H8" authorId="0" shapeId="0" xr:uid="{00000000-0006-0000-0200-000002000000}">
      <text>
        <r>
          <rPr>
            <sz val="9"/>
            <color indexed="8"/>
            <rFont val="Tahoma"/>
            <family val="2"/>
          </rPr>
          <t xml:space="preserve">équivalent au :
p1 dans le cadre du calcul du tarif de rachat du biométhane
</t>
        </r>
      </text>
    </comment>
    <comment ref="A9" authorId="0" shapeId="0" xr:uid="{00000000-0006-0000-0200-000003000000}">
      <text>
        <r>
          <rPr>
            <sz val="9"/>
            <color indexed="81"/>
            <rFont val="Tahoma"/>
            <family val="2"/>
          </rPr>
          <t>Quantité (en tonnage de matière brute) des produits issus de cultures intercalaires à vocation énergétique et des  déchets ou résidus provenant de l'agriculture, de la sylviculture, de l'IAA ou des autres agro-industries. Hors effluents d'élevage</t>
        </r>
      </text>
    </comment>
    <comment ref="H9" authorId="0" shapeId="0" xr:uid="{00000000-0006-0000-0200-000004000000}">
      <text>
        <r>
          <rPr>
            <sz val="9"/>
            <color indexed="8"/>
            <rFont val="Tahoma"/>
            <family val="2"/>
          </rPr>
          <t xml:space="preserve">équivalent au :
p2 dans le cadre du calcul du tarif de rachat du biométhane
</t>
        </r>
      </text>
    </comment>
    <comment ref="J24" authorId="1" shapeId="0" xr:uid="{00000000-0006-0000-0200-000006000000}">
      <text>
        <r>
          <rPr>
            <sz val="9"/>
            <color indexed="81"/>
            <rFont val="Tahoma"/>
            <family val="2"/>
          </rPr>
          <t>Le PCI du méthane est pris dans les conditions "normales" d'utilisation (1atmo, 15°C)</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Administrateur</author>
  </authors>
  <commentList>
    <comment ref="C16" authorId="0" shapeId="0" xr:uid="{00000000-0006-0000-0700-00000B000000}">
      <text>
        <r>
          <rPr>
            <b/>
            <sz val="8"/>
            <color indexed="81"/>
            <rFont val="Tahoma"/>
            <family val="2"/>
          </rPr>
          <t>Administrateur:</t>
        </r>
        <r>
          <rPr>
            <sz val="8"/>
            <color indexed="81"/>
            <rFont val="Tahoma"/>
            <family val="2"/>
          </rPr>
          <t xml:space="preserve">
Si les gains apparaissent au moment du paiement de l’investissement, choisissez oui dans le menu déroulant qui s’affiche lorsque vous cliquez sur la case. (ex : baisse de facture énergétique liée à l’installation de panneaux solaires et paiement de la facture après installation)
Si les gains apparaissent dans l’année suivant le paiement de l’investissement tapez non. 
Ex : paiement échelonné des travaux d’installation de l'unité au cours de l’année t et mise en service au cours de l’année t+1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Armelle Damiano</author>
  </authors>
  <commentList>
    <comment ref="B15" authorId="0" shapeId="0" xr:uid="{00000000-0006-0000-0800-000002000000}">
      <text>
        <r>
          <rPr>
            <sz val="8"/>
            <color indexed="81"/>
            <rFont val="Tahoma"/>
            <family val="2"/>
          </rPr>
          <t>Si bâtiment pour réception des substrats, à mettre dans le poste 7.
Dans le cas d'un cogénérateur en container, à mettre dans poste 15.</t>
        </r>
      </text>
    </comment>
    <comment ref="B82" authorId="0" shapeId="0" xr:uid="{00000000-0006-0000-0800-000003000000}">
      <text>
        <r>
          <rPr>
            <sz val="8"/>
            <color indexed="81"/>
            <rFont val="Tahoma"/>
            <family val="2"/>
          </rPr>
          <t>stockage pris en compte dans le poste 6</t>
        </r>
      </text>
    </comment>
    <comment ref="B92" authorId="0" shapeId="0" xr:uid="{00000000-0006-0000-0800-000004000000}">
      <text>
        <r>
          <rPr>
            <sz val="8"/>
            <color indexed="81"/>
            <rFont val="Tahoma"/>
            <family val="2"/>
          </rPr>
          <t>outils de gestion de la biologie et production de biogaz… qu'ils soient pour le biogaz ou la matière.</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KHAYAT Stéphanie</author>
  </authors>
  <commentList>
    <comment ref="A3" authorId="0" shapeId="0" xr:uid="{00000000-0006-0000-0900-000001000000}">
      <text>
        <r>
          <rPr>
            <b/>
            <sz val="9"/>
            <color indexed="81"/>
            <rFont val="Tahoma"/>
            <family val="2"/>
          </rPr>
          <t xml:space="preserve">Administrateur : </t>
        </r>
        <r>
          <rPr>
            <sz val="9"/>
            <color indexed="81"/>
            <rFont val="Tahoma"/>
            <family val="2"/>
          </rPr>
          <t xml:space="preserve">
le bilan doit contenir autant d'années
</t>
        </r>
      </text>
    </comment>
    <comment ref="A4" authorId="0" shapeId="0" xr:uid="{00000000-0006-0000-0900-000002000000}">
      <text>
        <r>
          <rPr>
            <b/>
            <sz val="9"/>
            <color indexed="81"/>
            <rFont val="Tahoma"/>
            <family val="2"/>
          </rPr>
          <t>Administrateur</t>
        </r>
        <r>
          <rPr>
            <sz val="9"/>
            <color indexed="81"/>
            <rFont val="Tahoma"/>
            <family val="2"/>
          </rPr>
          <t xml:space="preserve">
Indiquer au bout de combien de temps l'unité fonctionne en nominal. A partir de ce moment, les produits et charges augmentent du taux indiqué dans les hypothèses économiques et ce sur toute la durée de vie de l'installation</t>
        </r>
      </text>
    </comment>
    <comment ref="A7" authorId="0" shapeId="0" xr:uid="{00000000-0006-0000-0900-000003000000}">
      <text>
        <r>
          <rPr>
            <b/>
            <sz val="9"/>
            <color indexed="81"/>
            <rFont val="Tahoma"/>
            <family val="2"/>
          </rPr>
          <t>Administrateur :</t>
        </r>
        <r>
          <rPr>
            <sz val="9"/>
            <color indexed="81"/>
            <rFont val="Tahoma"/>
            <family val="2"/>
          </rPr>
          <t xml:space="preserve">
ne renseigner que les lignes pertinentes.</t>
        </r>
      </text>
    </comment>
    <comment ref="D7" authorId="0" shapeId="0" xr:uid="{00000000-0006-0000-0900-000004000000}">
      <text>
        <r>
          <rPr>
            <b/>
            <sz val="9"/>
            <color indexed="81"/>
            <rFont val="Tahoma"/>
            <family val="2"/>
          </rPr>
          <t>Administrateur :</t>
        </r>
        <r>
          <rPr>
            <sz val="9"/>
            <color indexed="81"/>
            <rFont val="Tahoma"/>
            <family val="2"/>
          </rPr>
          <t xml:space="preserve">
La1ère année une dégration des gains d'au </t>
        </r>
        <r>
          <rPr>
            <b/>
            <sz val="9"/>
            <color indexed="81"/>
            <rFont val="Tahoma"/>
            <family val="2"/>
          </rPr>
          <t xml:space="preserve">maximum 20% </t>
        </r>
        <r>
          <rPr>
            <sz val="9"/>
            <color indexed="81"/>
            <rFont val="Tahoma"/>
            <family val="2"/>
          </rPr>
          <t xml:space="preserve">sera acceptée du fait de la montée en charge.
</t>
        </r>
      </text>
    </comment>
    <comment ref="E7" authorId="0" shapeId="0" xr:uid="{00000000-0006-0000-0900-000005000000}">
      <text>
        <r>
          <rPr>
            <sz val="9"/>
            <color indexed="81"/>
            <rFont val="Tahoma"/>
            <family val="2"/>
          </rPr>
          <t>Administrateur :
année précédente * taux d'inflation
ou calculé en fonction des prévisions de production</t>
        </r>
      </text>
    </comment>
    <comment ref="B10" authorId="0" shapeId="0" xr:uid="{00000000-0006-0000-0900-000006000000}">
      <text>
        <r>
          <rPr>
            <b/>
            <sz val="9"/>
            <color indexed="81"/>
            <rFont val="Tahoma"/>
            <family val="2"/>
          </rPr>
          <t>Administrateur :</t>
        </r>
        <r>
          <rPr>
            <sz val="9"/>
            <color indexed="81"/>
            <rFont val="Tahoma"/>
            <family val="2"/>
          </rPr>
          <t xml:space="preserve">
indiquer l'unité adaptée 
</t>
        </r>
      </text>
    </comment>
    <comment ref="A61" authorId="0" shapeId="0" xr:uid="{00000000-0006-0000-0900-000007000000}">
      <text>
        <r>
          <rPr>
            <b/>
            <sz val="9"/>
            <color indexed="81"/>
            <rFont val="Tahoma"/>
            <family val="2"/>
          </rPr>
          <t>ADMINISTRATEUR :</t>
        </r>
        <r>
          <rPr>
            <sz val="9"/>
            <color indexed="81"/>
            <rFont val="Tahoma"/>
            <family val="2"/>
          </rPr>
          <t xml:space="preserve">
résultat brut - amortissements</t>
        </r>
      </text>
    </comment>
    <comment ref="A64" authorId="0" shapeId="0" xr:uid="{00000000-0006-0000-0900-000008000000}">
      <text>
        <r>
          <rPr>
            <b/>
            <sz val="9"/>
            <color indexed="81"/>
            <rFont val="Tahoma"/>
            <family val="2"/>
          </rPr>
          <t>ADMINISTRATEUR</t>
        </r>
        <r>
          <rPr>
            <sz val="9"/>
            <color indexed="81"/>
            <rFont val="Tahoma"/>
            <family val="2"/>
          </rPr>
          <t xml:space="preserve">
résultat brut d'exploitation après impot
hors amortissement
hors frais financiers
</t>
        </r>
      </text>
    </comment>
  </commentList>
</comments>
</file>

<file path=xl/sharedStrings.xml><?xml version="1.0" encoding="utf-8"?>
<sst xmlns="http://schemas.openxmlformats.org/spreadsheetml/2006/main" count="612" uniqueCount="461">
  <si>
    <t>ANNEXE FINANCIERE (annexe 2)</t>
  </si>
  <si>
    <r>
      <t>A LA</t>
    </r>
    <r>
      <rPr>
        <b/>
        <sz val="12"/>
        <color theme="1"/>
        <rFont val="Arial"/>
        <family val="2"/>
      </rPr>
      <t xml:space="preserve"> </t>
    </r>
    <r>
      <rPr>
        <b/>
        <sz val="10"/>
        <color theme="1"/>
        <rFont val="Arial"/>
        <family val="2"/>
      </rPr>
      <t>CONVENTION DE FINANCEMENT N°</t>
    </r>
  </si>
  <si>
    <t>Objet de l’opération :</t>
  </si>
  <si>
    <t xml:space="preserve">1 – Montant de l’aide </t>
  </si>
  <si>
    <t>Conformément à la méthode de calcul fonds Chaleur 2014, le total des aides publiques pour cette opération</t>
  </si>
  <si>
    <t>est basée sur un forfait, sur 20 ans et calculé comme suit :</t>
  </si>
  <si>
    <r>
      <rPr>
        <b/>
        <sz val="10"/>
        <color theme="1"/>
        <rFont val="Arial"/>
        <family val="2"/>
      </rPr>
      <t>1.1 - Pour la biomasse</t>
    </r>
    <r>
      <rPr>
        <sz val="10"/>
        <color theme="1"/>
        <rFont val="Arial"/>
        <family val="2"/>
      </rPr>
      <t>, un forfait établi selon la méthode fonds chaleur 2014 à</t>
    </r>
  </si>
  <si>
    <t xml:space="preserve"> par unité de Tep EnR </t>
  </si>
  <si>
    <t xml:space="preserve"> prévisionnelle sur 20 ans soit, pour une production de</t>
  </si>
  <si>
    <t xml:space="preserve">Tep : </t>
  </si>
  <si>
    <t>X</t>
  </si>
  <si>
    <t>Tep</t>
  </si>
  <si>
    <t>ans</t>
  </si>
  <si>
    <t xml:space="preserve">soit </t>
  </si>
  <si>
    <t xml:space="preserve">Compte tenu des autres financements publics attendus par le bénéficiaire pour cette installation, </t>
  </si>
  <si>
    <t>soit</t>
  </si>
  <si>
    <t xml:space="preserve">pour l'installation biomasse,  l'aide apportée par l'ADEME, selon ses disponibilités budgétaires,  </t>
  </si>
  <si>
    <t xml:space="preserve">est une subvention d'un montant maximum de  </t>
  </si>
  <si>
    <r>
      <rPr>
        <b/>
        <sz val="10"/>
        <color theme="1"/>
        <rFont val="Arial"/>
        <family val="2"/>
      </rPr>
      <t>1.2 - Pour le réseau</t>
    </r>
    <r>
      <rPr>
        <sz val="10"/>
        <color theme="1"/>
        <rFont val="Arial"/>
        <family val="2"/>
      </rPr>
      <t>, un forfait établi selon la méthode fonds chaleur 2014 à</t>
    </r>
  </si>
  <si>
    <t xml:space="preserve"> par unité de Tep </t>
  </si>
  <si>
    <t>EnR prévisionnelle transportée, sur 20 ans soit, soit pour une installation de</t>
  </si>
  <si>
    <t>Tep :</t>
  </si>
  <si>
    <t xml:space="preserve">Tep </t>
  </si>
  <si>
    <t xml:space="preserve">pour le réseau,  l'aide apportée par l'ADEME  , selon ses disponibilités budgétaires,  est une  </t>
  </si>
  <si>
    <t xml:space="preserve">subvention d'un montant maximum de : </t>
  </si>
  <si>
    <t xml:space="preserve">L'aide totale accordée par l'ADEME pour ce projet (biomasse + réseau) est d'un montant maximum  de </t>
  </si>
  <si>
    <t>de</t>
  </si>
  <si>
    <r>
      <t xml:space="preserve">L’opération relève du secteur </t>
    </r>
    <r>
      <rPr>
        <b/>
        <sz val="10"/>
        <color theme="1"/>
        <rFont val="Arial"/>
        <family val="2"/>
      </rPr>
      <t>concurrentiel.</t>
    </r>
  </si>
  <si>
    <t>2-  Modalités de versement de l’aide</t>
  </si>
  <si>
    <t>L’aide ainsi accordée sera versée selon les modalités suivantes :</t>
  </si>
  <si>
    <t>Taux</t>
  </si>
  <si>
    <t>Faits générateurs</t>
  </si>
  <si>
    <t>Une avance, soit :</t>
  </si>
  <si>
    <t xml:space="preserve"> dans les conditions fixées à l'article 6.3 des Règles générales de l'ADEME</t>
  </si>
  <si>
    <t>Un versement intermédiaire :</t>
  </si>
  <si>
    <t>A la réception de l’installation, sur fourniture du rapport d’avancement prévu en annexe technique (annexe 1).</t>
  </si>
  <si>
    <r>
      <t xml:space="preserve">Ce versement intermédiaire </t>
    </r>
    <r>
      <rPr>
        <sz val="9"/>
        <color theme="1"/>
        <rFont val="Arial"/>
        <family val="2"/>
      </rPr>
      <t>de</t>
    </r>
  </si>
  <si>
    <t>duquel sera déduit le montant de l'avance consentie de</t>
  </si>
  <si>
    <t xml:space="preserve">, sera d’un montant de : </t>
  </si>
  <si>
    <t>Le solde :</t>
  </si>
  <si>
    <r>
      <t xml:space="preserve">Versé sur fourniture du rapport final tel que décrit dans l’annexe technique (annexe 1) et du bilan de l’opération dont un modèle est en point 5 ci-dessous.
</t>
    </r>
    <r>
      <rPr>
        <u/>
        <sz val="10"/>
        <color theme="1"/>
        <rFont val="Arial"/>
        <family val="2"/>
      </rPr>
      <t xml:space="preserve">
Calcul du montant versé pour le solde</t>
    </r>
    <r>
      <rPr>
        <sz val="10"/>
        <color theme="1"/>
        <rFont val="Arial"/>
        <family val="2"/>
      </rPr>
      <t xml:space="preserve"> :
20% de l'aide accordée au titre de l'installation biomasse et au prorata du nombre de Tep EnR réellement produit au cours de la première année de fonctionnement de l’installation par rapport à l’engagement initial du bénéficiaire indiqué en annexe technique (annexe1)
</t>
    </r>
    <r>
      <rPr>
        <sz val="16"/>
        <color theme="1"/>
        <rFont val="Arial"/>
        <family val="2"/>
      </rPr>
      <t>+</t>
    </r>
    <r>
      <rPr>
        <sz val="10"/>
        <color theme="1"/>
        <rFont val="Arial"/>
        <family val="2"/>
      </rPr>
      <t xml:space="preserve">
20% de l'aide accordée au titre du réseau</t>
    </r>
  </si>
  <si>
    <t xml:space="preserve">3 – Règles de cumul </t>
  </si>
  <si>
    <t>Le bénéficiaire s'engage à ne pas dépasser, pour l'opération concernée, le cumul des aides publiques autorisé par les textes communautaires.</t>
  </si>
  <si>
    <t>Le bénéficiaire s'engage à ne pas cumuler l'aide accordée par l'ADEME avec les Certificats d’Economie d’Energie, le crédit d’impôt et les projets domestiques. Si le bénéficiaire opte pour l'une de ces solutions, il devra alors en informer l'ADEME par écrit.</t>
  </si>
  <si>
    <t>4 – Autres dispositions</t>
  </si>
  <si>
    <t>L’ADEME reste libre de solliciter, outre les éléments visés dans le tableau ci-dessus, la production par le bénéficiaire de pièces de toute nature (comptables, financières, techniques, juridiques, etc.) en rapport direct avec l’exécution de la présente convention, Cette possibilité peut être mise en œuvre dès la signature de la présente convention pour se terminer trois ans après la fin de l’opération.</t>
  </si>
  <si>
    <t>5 -  Modèle de bilan financier de l’opération*</t>
  </si>
  <si>
    <t>* la remise de ce bilan financier est obligatoire et présente les dépenses avec la même décomposition que dans la demande d'aide.</t>
  </si>
  <si>
    <t>Bilan financier de l'opération *</t>
  </si>
  <si>
    <t>DEPENSES (pour information)</t>
  </si>
  <si>
    <t>(les factures sont à conserver par le bénéficiaire)</t>
  </si>
  <si>
    <t>Nature de la dépense par poste</t>
  </si>
  <si>
    <t xml:space="preserve">Dates Factures </t>
  </si>
  <si>
    <t>Montant HT en €</t>
  </si>
  <si>
    <r>
      <t>Montant HTR</t>
    </r>
    <r>
      <rPr>
        <sz val="10"/>
        <color rgb="FF000000"/>
        <rFont val="Arial"/>
        <family val="2"/>
      </rPr>
      <t>**</t>
    </r>
    <r>
      <rPr>
        <b/>
        <sz val="10"/>
        <color rgb="FF000000"/>
        <rFont val="Arial"/>
        <family val="2"/>
      </rPr>
      <t xml:space="preserve"> en €</t>
    </r>
  </si>
  <si>
    <t>Pour la partie biomasse :</t>
  </si>
  <si>
    <t xml:space="preserve">Détailler le nom du fournisseur </t>
  </si>
  <si>
    <t>Pour la partie réseau :</t>
  </si>
  <si>
    <t>Coût total de l’opération  €</t>
  </si>
  <si>
    <t>**Le montant HTR (hors taxes récupérables) est le montant de TVA réellement supporté par le bénéficiaire (par exemple le montant TTC si le bénéficiaire ne récupère pas du tout la TVA).</t>
  </si>
  <si>
    <t>Recettes : Financements externes de l’opération</t>
  </si>
  <si>
    <t>Aides contractuellement accordées</t>
  </si>
  <si>
    <t>Montant en €</t>
  </si>
  <si>
    <t>ADEME (Fonds Chaleur)</t>
  </si>
  <si>
    <t>XXX</t>
  </si>
  <si>
    <t>Total financements publics</t>
  </si>
  <si>
    <t>Autres financements</t>
  </si>
  <si>
    <t>TOTAL</t>
  </si>
  <si>
    <t>Type</t>
  </si>
  <si>
    <t>Autres (précisez)</t>
  </si>
  <si>
    <t>Aides privées</t>
  </si>
  <si>
    <t>Précisez</t>
  </si>
  <si>
    <t>Fonds propres</t>
  </si>
  <si>
    <t>Aides publiques</t>
  </si>
  <si>
    <t>Montant (en € HTR)</t>
  </si>
  <si>
    <t>Financement escompté</t>
  </si>
  <si>
    <t>Financement obtenu</t>
  </si>
  <si>
    <t>Mode de financement</t>
  </si>
  <si>
    <t>Auto-financement</t>
  </si>
  <si>
    <t>Emprunt</t>
  </si>
  <si>
    <t>Crédit-Bail</t>
  </si>
  <si>
    <t>ETAT</t>
  </si>
  <si>
    <t>Terrassement</t>
  </si>
  <si>
    <t>Assurances</t>
  </si>
  <si>
    <t>Imprévus</t>
  </si>
  <si>
    <t xml:space="preserve">2/ PLAN DE FINANCEMENT </t>
  </si>
  <si>
    <r>
      <rPr>
        <b/>
        <sz val="11"/>
        <color theme="1"/>
        <rFont val="Arial"/>
        <family val="2"/>
      </rPr>
      <t>Quels sont les objectifs du "plan de financement" ?</t>
    </r>
    <r>
      <rPr>
        <sz val="11"/>
        <color theme="1"/>
        <rFont val="Arial"/>
        <family val="2"/>
      </rPr>
      <t xml:space="preserve">
Ce plan de financement a pour but d'informer l'ADEME des sources de financement pour votre projet. Ces informations seront utilisées pour identifier notamment les éventuels cumuls d'aides publiques ainsi que toute information qui nous demanderait de revenir vers vous pour recueillir des informations complémentaires. 
Nous vous proposons également de nous faire part si ces sources de financement sont acquises ou non.</t>
    </r>
  </si>
  <si>
    <t>Retour haut de page</t>
  </si>
  <si>
    <t>Pourquoi utiliser ce tableur ?</t>
  </si>
  <si>
    <t>Comment utiliser ce tableur ?</t>
  </si>
  <si>
    <t>Présentation des hypothèses de calcul pour les différentes simulations:
- hypothèses techniques : dimensionnement de l'installation, Ration retenue pour l'unité
- Hypothèses économiques : indicateurs d'analyse de la rentabilité du projet</t>
  </si>
  <si>
    <t>Il s'agit du projet objet de la demande d'aide : décrire les postes d'investissements en € HT. Préciser les postes de façon détaillée en indiquant les éventuels fournisseurs retenus lorsqu'ils sont connus.</t>
  </si>
  <si>
    <t>Légende :</t>
  </si>
  <si>
    <t>cases à remplir en vert</t>
  </si>
  <si>
    <t>calcul automatique (à vérifier tout de même) en bleu</t>
  </si>
  <si>
    <t>Hypothèses techniques</t>
  </si>
  <si>
    <t>Mode de valorisation du biogaz</t>
  </si>
  <si>
    <t>(choix dans la liste déroulante)</t>
  </si>
  <si>
    <t>Libellé</t>
  </si>
  <si>
    <t>Unité</t>
  </si>
  <si>
    <t>Prévisionnel</t>
  </si>
  <si>
    <t>Volume entrant</t>
  </si>
  <si>
    <t>tonnage effluents élevage</t>
  </si>
  <si>
    <t>T/an</t>
  </si>
  <si>
    <t>part effluents d'élevage</t>
  </si>
  <si>
    <t>%</t>
  </si>
  <si>
    <t>tonnage déchets de collectivité</t>
  </si>
  <si>
    <t>part déchets des collectivités</t>
  </si>
  <si>
    <t>tonnage CIVE, déchets des IAA/agriculture/sylviculture hors effluents d'élevage</t>
  </si>
  <si>
    <t>part CIVE, déchets agri/agro industries (inclus effluents d'élevage)</t>
  </si>
  <si>
    <t>tonnage substrat autres</t>
  </si>
  <si>
    <t>Tonnage total retenu pour l'unité</t>
  </si>
  <si>
    <t>Caractéristiques technique de la valorisation biogaz</t>
  </si>
  <si>
    <t>Puissance électrique installée ou équivalence pour injection</t>
  </si>
  <si>
    <t>kWe</t>
  </si>
  <si>
    <t>Rendement électrique</t>
  </si>
  <si>
    <t xml:space="preserve">Puissance thermique installée en cogénération ou puissance thermique chaudière </t>
  </si>
  <si>
    <t>kWth</t>
  </si>
  <si>
    <t>Rendement thermique</t>
  </si>
  <si>
    <t>Rendement total du moteur / du poste d'injection</t>
  </si>
  <si>
    <t>Capacité maximale de production de biométhane</t>
  </si>
  <si>
    <r>
      <t>Nm</t>
    </r>
    <r>
      <rPr>
        <vertAlign val="superscript"/>
        <sz val="12"/>
        <rFont val="Calibri"/>
        <family val="2"/>
      </rPr>
      <t>3</t>
    </r>
    <r>
      <rPr>
        <sz val="12"/>
        <rFont val="Calibri"/>
        <family val="2"/>
      </rPr>
      <t>/h</t>
    </r>
  </si>
  <si>
    <t>Disponibilité du moteur / du poste d'injection</t>
  </si>
  <si>
    <t>Temps de fonctionnement du moteur / du poste d'injection</t>
  </si>
  <si>
    <t>h/an</t>
  </si>
  <si>
    <t>Production d'énergie</t>
  </si>
  <si>
    <t>Production de biométhane</t>
  </si>
  <si>
    <r>
      <t>Nm</t>
    </r>
    <r>
      <rPr>
        <vertAlign val="superscript"/>
        <sz val="12"/>
        <rFont val="Calibri"/>
        <family val="2"/>
      </rPr>
      <t>3</t>
    </r>
    <r>
      <rPr>
        <sz val="12"/>
        <rFont val="Calibri"/>
        <family val="2"/>
      </rPr>
      <t>/an</t>
    </r>
  </si>
  <si>
    <t>Production de biogaz totale</t>
  </si>
  <si>
    <t>Part de méthane dans le biogaz produit</t>
  </si>
  <si>
    <t>Energie primaire Biogaz entrant sur l'unité de valorisation</t>
  </si>
  <si>
    <t>MWh PCI/an</t>
  </si>
  <si>
    <r>
      <t>PCI CH</t>
    </r>
    <r>
      <rPr>
        <vertAlign val="subscript"/>
        <sz val="12"/>
        <rFont val="Calibri"/>
        <family val="2"/>
      </rPr>
      <t>4</t>
    </r>
  </si>
  <si>
    <r>
      <t>kWh/Nm</t>
    </r>
    <r>
      <rPr>
        <vertAlign val="superscript"/>
        <sz val="12"/>
        <rFont val="Calibri"/>
        <family val="2"/>
      </rPr>
      <t>3</t>
    </r>
  </si>
  <si>
    <t>Electricité produite totale (si cogénération)</t>
  </si>
  <si>
    <t>MWh/an</t>
  </si>
  <si>
    <t>PCI du biogaz</t>
  </si>
  <si>
    <t>Tep/an</t>
  </si>
  <si>
    <t>Electricité autoconsommée (si cogénération)</t>
  </si>
  <si>
    <t>Electricité Vendue sur le réseau (si cogénération)</t>
  </si>
  <si>
    <t>Chaleur produite totale (si cogénération, ou 100% chaleur) - digesteur, traitement intrants, valorisée et disponible</t>
  </si>
  <si>
    <t>Chaleur autoconsommée pour le digesteur et la transformation des intrants (tous scénarios)</t>
  </si>
  <si>
    <t>Chaleur valorisée hors digesteur (si cogénération ou 100% chaleur)</t>
  </si>
  <si>
    <t xml:space="preserve">biométhane valorisé en injection </t>
  </si>
  <si>
    <t>Taux de valorisation énergétique si cogénération ou 100% chaleur (V)</t>
  </si>
  <si>
    <t>Tarif de rachat électricité</t>
  </si>
  <si>
    <t>Taux de valorisation énergétique si injection</t>
  </si>
  <si>
    <t>Tarif de rachat biogaz injecté</t>
  </si>
  <si>
    <r>
      <t>CO</t>
    </r>
    <r>
      <rPr>
        <vertAlign val="subscript"/>
        <sz val="12"/>
        <rFont val="Calibri"/>
        <family val="2"/>
      </rPr>
      <t>2</t>
    </r>
    <r>
      <rPr>
        <sz val="12"/>
        <rFont val="Calibri"/>
        <family val="2"/>
      </rPr>
      <t xml:space="preserve"> évités</t>
    </r>
  </si>
  <si>
    <r>
      <t>teq</t>
    </r>
    <r>
      <rPr>
        <sz val="12"/>
        <rFont val="Calibri"/>
        <family val="2"/>
      </rPr>
      <t>CO</t>
    </r>
    <r>
      <rPr>
        <vertAlign val="subscript"/>
        <sz val="12"/>
        <rFont val="Calibri"/>
        <family val="2"/>
      </rPr>
      <t>2</t>
    </r>
  </si>
  <si>
    <t>Hypothèses techniques- Ration retenue pour le projet de méthanisation</t>
  </si>
  <si>
    <t>Ajouter autant de ligne que de substrat (modification des colonnes E et K le cas échéant)</t>
  </si>
  <si>
    <t>Société</t>
  </si>
  <si>
    <t xml:space="preserve">Dénomination </t>
  </si>
  <si>
    <t>Distance du site (km)</t>
  </si>
  <si>
    <t>Tonnage brut</t>
  </si>
  <si>
    <t>% tonnage du total</t>
  </si>
  <si>
    <t>%MS</t>
  </si>
  <si>
    <t>%MO</t>
  </si>
  <si>
    <r>
      <t>m</t>
    </r>
    <r>
      <rPr>
        <vertAlign val="superscript"/>
        <sz val="8"/>
        <rFont val="Arial"/>
        <family val="2"/>
      </rPr>
      <t>3</t>
    </r>
    <r>
      <rPr>
        <sz val="8"/>
        <rFont val="Arial"/>
        <family val="2"/>
      </rPr>
      <t xml:space="preserve"> CH</t>
    </r>
    <r>
      <rPr>
        <vertAlign val="subscript"/>
        <sz val="8"/>
        <rFont val="Arial"/>
        <family val="2"/>
      </rPr>
      <t xml:space="preserve">4 </t>
    </r>
    <r>
      <rPr>
        <sz val="8"/>
        <rFont val="Arial"/>
        <family val="2"/>
      </rPr>
      <t>/ TMO</t>
    </r>
  </si>
  <si>
    <t>source (BMP ou biblio)</t>
  </si>
  <si>
    <t>m3 CH4 potentiel</t>
  </si>
  <si>
    <t>% CH4 du total</t>
  </si>
  <si>
    <t>Valorisation actuelle</t>
  </si>
  <si>
    <t>Pérennité et type de sécurisation</t>
  </si>
  <si>
    <t>Hypothèses économiques</t>
  </si>
  <si>
    <t>Investissement</t>
  </si>
  <si>
    <t>€ HT</t>
  </si>
  <si>
    <t xml:space="preserve">Capitaux propres   </t>
  </si>
  <si>
    <t>€</t>
  </si>
  <si>
    <t>Taux de rémunération de l'épargne  (taux des obligations d'état à 30 ans pour les entreprises)</t>
  </si>
  <si>
    <t xml:space="preserve">Emprunts    </t>
  </si>
  <si>
    <t xml:space="preserve">Taux d'intérêt de l'emprunt </t>
  </si>
  <si>
    <t>Durée de l'emprunt</t>
  </si>
  <si>
    <t xml:space="preserve">Annuités de la dette </t>
  </si>
  <si>
    <t>€/an</t>
  </si>
  <si>
    <t>Coût moyen pondéré du capital</t>
  </si>
  <si>
    <t>Cible de TRI projet (hors frais financiers et amortissements)</t>
  </si>
  <si>
    <t>Taux d'actualisation (voir JO de l'Union européenne, taux d'actualisation applicable à la récupération d'aide d'Etat, éventuellement majoré d'une prime de risque)</t>
  </si>
  <si>
    <t>Durée de vie de l'investissement</t>
  </si>
  <si>
    <t>Durées d'amortissement (années)</t>
  </si>
  <si>
    <t>Gros oeuvre</t>
  </si>
  <si>
    <t xml:space="preserve">Les gains apparaissent ils au cours de l'année de la réalisation des investissements ?  </t>
  </si>
  <si>
    <t>oui</t>
  </si>
  <si>
    <t xml:space="preserve">Moteur cogénération </t>
  </si>
  <si>
    <t xml:space="preserve">Appareil process </t>
  </si>
  <si>
    <t>Indices d'inflation - en %/an</t>
  </si>
  <si>
    <t>Taux d'inflation</t>
  </si>
  <si>
    <t>Taux d'inflation moyen des PRODUITS (par défaut)</t>
  </si>
  <si>
    <t>Indice - PRODUITS - substrats</t>
  </si>
  <si>
    <t>Indice - PRODUITS - tarif d'achat de l'énergie (électricité, biométhane, chaleur)</t>
  </si>
  <si>
    <t>Indice - PRODUITS - prix du gaz, du propane… (énergies substituées)</t>
  </si>
  <si>
    <t>Indice - PRODUITS - engrais</t>
  </si>
  <si>
    <t>Indice - PRODUITS - matières vendues</t>
  </si>
  <si>
    <t>Taux d'inflation moyen des CHARGES (par défaut)</t>
  </si>
  <si>
    <t>Indice - CHARGES - substrats</t>
  </si>
  <si>
    <t>Indice - CHARGES - cultures</t>
  </si>
  <si>
    <t>Indice - CHARGES - gestion digestats</t>
  </si>
  <si>
    <t>Indice - CHARGES - maintenance</t>
  </si>
  <si>
    <t>Indice - CHARGES - consommables</t>
  </si>
  <si>
    <t>Indice - CHARGES - main d'œuvre</t>
  </si>
  <si>
    <t>Indice - CHARGES - frais financier</t>
  </si>
  <si>
    <t>Indice - CHARGES - taxes et impôts</t>
  </si>
  <si>
    <t>INVESTISSEMENTS PREVISIONNELS</t>
  </si>
  <si>
    <t>Nombre d'unités</t>
  </si>
  <si>
    <t>Coût unitaire - k€ HT/u</t>
  </si>
  <si>
    <t>Coût total - € HT</t>
  </si>
  <si>
    <t>Fournisseur</t>
  </si>
  <si>
    <t>Catégorie A</t>
  </si>
  <si>
    <t>Site</t>
  </si>
  <si>
    <t>Achat parcelle</t>
  </si>
  <si>
    <t>poste 1</t>
  </si>
  <si>
    <t>Aménagements du site hors achat du site</t>
  </si>
  <si>
    <t>Clôture</t>
  </si>
  <si>
    <t>Voirie</t>
  </si>
  <si>
    <t>Aménagement divers</t>
  </si>
  <si>
    <t>Réserve incendie</t>
  </si>
  <si>
    <t>Bâtiments (hors réception des substrats) - local technique</t>
  </si>
  <si>
    <t>Autres</t>
  </si>
  <si>
    <t>Catégorie B</t>
  </si>
  <si>
    <t>Substrat</t>
  </si>
  <si>
    <t>poste 2</t>
  </si>
  <si>
    <t>Réception et gestion</t>
  </si>
  <si>
    <t>Dalle/silo pour substrats solides</t>
  </si>
  <si>
    <t>Préfosses pour substrats liquides</t>
  </si>
  <si>
    <t>Brasseurs - Agitateurs - mélangeurs</t>
  </si>
  <si>
    <t>Couverture de fosses</t>
  </si>
  <si>
    <t>Système de chauffage (justifié si graisses)</t>
  </si>
  <si>
    <t>Système de traitement de l'air (si présent dans bâti)</t>
  </si>
  <si>
    <t>Fosses tampon</t>
  </si>
  <si>
    <t>Bâtiments de réception des substrats</t>
  </si>
  <si>
    <t>Pont bascule</t>
  </si>
  <si>
    <t>Matériel de manutention des ressources</t>
  </si>
  <si>
    <t>Matériel de collecte des ressources</t>
  </si>
  <si>
    <t>poste 3</t>
  </si>
  <si>
    <t>Incorporation des substrats</t>
  </si>
  <si>
    <t>Pompes incorporation substrats liquides</t>
  </si>
  <si>
    <t>Canalisation pour les substrats</t>
  </si>
  <si>
    <t>Trémie d'alimentation substrats</t>
  </si>
  <si>
    <t>poste 4</t>
  </si>
  <si>
    <t>Traitement des substrats</t>
  </si>
  <si>
    <t>Cuves de stockages spécifiques</t>
  </si>
  <si>
    <t>Cuve d'hygiénisation, pasteurisation…</t>
  </si>
  <si>
    <t>Eléments spécifiques</t>
  </si>
  <si>
    <t>Catégorie C</t>
  </si>
  <si>
    <t>Digestion</t>
  </si>
  <si>
    <t>poste 5</t>
  </si>
  <si>
    <t>Cuve d'hydrolyse</t>
  </si>
  <si>
    <t>Génie civil</t>
  </si>
  <si>
    <t>Equipements</t>
  </si>
  <si>
    <t>poste 6</t>
  </si>
  <si>
    <t xml:space="preserve">Digesteur </t>
  </si>
  <si>
    <t xml:space="preserve">Génie civil </t>
  </si>
  <si>
    <t>Cuve</t>
  </si>
  <si>
    <t>Brasseurs - Agitateurs</t>
  </si>
  <si>
    <t>Système de chauffage (chaudière fioul, biogaz, réseaux, etc;)</t>
  </si>
  <si>
    <t>Isolation</t>
  </si>
  <si>
    <t>Couverture</t>
  </si>
  <si>
    <t>poste 7</t>
  </si>
  <si>
    <t>Post-digesteur</t>
  </si>
  <si>
    <t>Système de chauffage</t>
  </si>
  <si>
    <t>Gaine technique entre digesteur et post-digesteur</t>
  </si>
  <si>
    <t>Surverse entre digesteur et post-digesteur</t>
  </si>
  <si>
    <t>poste 8</t>
  </si>
  <si>
    <t>Stockage digestat</t>
  </si>
  <si>
    <t>Cuve stockage lixivats (voie sèche)</t>
  </si>
  <si>
    <t>Catégorie D</t>
  </si>
  <si>
    <t>Digestat (hors stockage)</t>
  </si>
  <si>
    <t>poste 9</t>
  </si>
  <si>
    <t>Traitement du digestat</t>
  </si>
  <si>
    <t>Séparateur de phase</t>
  </si>
  <si>
    <t>Séchage/déshydratation</t>
  </si>
  <si>
    <t>Unité de traitement</t>
  </si>
  <si>
    <t>Stockage produits de traitement (acide…)</t>
  </si>
  <si>
    <t>Cuves stockages post-traitement</t>
  </si>
  <si>
    <t>Plateforme/silo post-traitement (compostage…)</t>
  </si>
  <si>
    <t>poste 10</t>
  </si>
  <si>
    <t>Gestion digestat</t>
  </si>
  <si>
    <t>Matériel épandage</t>
  </si>
  <si>
    <t>Ferti-irrigation</t>
  </si>
  <si>
    <t>Catégorie E</t>
  </si>
  <si>
    <t>Biogaz</t>
  </si>
  <si>
    <t>poste 11</t>
  </si>
  <si>
    <t>Gestion biogaz</t>
  </si>
  <si>
    <t>Gazomètre (pour stockage à la place de la double membrane)</t>
  </si>
  <si>
    <t>Conduites de biogaz</t>
  </si>
  <si>
    <t>Compresseurs</t>
  </si>
  <si>
    <t>Sonde, analyseurs, capteurs, débitmètres…</t>
  </si>
  <si>
    <t>poste 12</t>
  </si>
  <si>
    <t>Epuration (de base)</t>
  </si>
  <si>
    <t>Système de désulfuration</t>
  </si>
  <si>
    <t>Refroidisseurs biogaz</t>
  </si>
  <si>
    <t>Filtre à charbon</t>
  </si>
  <si>
    <t>Catégorie F</t>
  </si>
  <si>
    <t>Valorisation</t>
  </si>
  <si>
    <t>poste 13</t>
  </si>
  <si>
    <t>Injection biométhane</t>
  </si>
  <si>
    <t>Unité d'épuration</t>
  </si>
  <si>
    <t>Traitement spécifique</t>
  </si>
  <si>
    <t>Odorisation</t>
  </si>
  <si>
    <t>Compression</t>
  </si>
  <si>
    <t>Poste d'injection</t>
  </si>
  <si>
    <t>Stockage</t>
  </si>
  <si>
    <t>Comptage</t>
  </si>
  <si>
    <t>Extension du réseau de gaz naturel</t>
  </si>
  <si>
    <t>poste 14</t>
  </si>
  <si>
    <t>Chaudière (valorisation thermique seule)</t>
  </si>
  <si>
    <t>Chaudière principale</t>
  </si>
  <si>
    <t>Compteur de production</t>
  </si>
  <si>
    <t>poste 15</t>
  </si>
  <si>
    <t>Cogénération</t>
  </si>
  <si>
    <t>Moteur de cogénération</t>
  </si>
  <si>
    <t>Echangeurs de chaleur</t>
  </si>
  <si>
    <t>Compteur</t>
  </si>
  <si>
    <t>poste 16</t>
  </si>
  <si>
    <t>Valorisation électricité</t>
  </si>
  <si>
    <t>Raccordement électrique ERDF</t>
  </si>
  <si>
    <t>Transformateur</t>
  </si>
  <si>
    <t>Extension de ligne électrique</t>
  </si>
  <si>
    <t>poste 17</t>
  </si>
  <si>
    <t>Valorisation chaleur</t>
  </si>
  <si>
    <t>Réseau de chaleur</t>
  </si>
  <si>
    <t>Sous stations</t>
  </si>
  <si>
    <t>Unités de valorisation chaleur (aérotherme…)</t>
  </si>
  <si>
    <t>Compteurs</t>
  </si>
  <si>
    <t>poste 18</t>
  </si>
  <si>
    <t>Automatismes, sécurité et garantie de production</t>
  </si>
  <si>
    <t>Torchère biogaz</t>
  </si>
  <si>
    <t>Commande, visualisation et câblage</t>
  </si>
  <si>
    <t>Raccordement électrique installation (hors ERDF)</t>
  </si>
  <si>
    <t>Système garantie de production (chaudière de secours)</t>
  </si>
  <si>
    <t>Catégorie G</t>
  </si>
  <si>
    <t>Ingénieurie</t>
  </si>
  <si>
    <t>poste 19</t>
  </si>
  <si>
    <t>Etudes</t>
  </si>
  <si>
    <t>Etude de faisabilité</t>
  </si>
  <si>
    <t>Etude géotechnique/sol</t>
  </si>
  <si>
    <t>Etude thermique spécifique</t>
  </si>
  <si>
    <t>Etude d'ingénierie</t>
  </si>
  <si>
    <t>Etude béton</t>
  </si>
  <si>
    <t>Etude économique</t>
  </si>
  <si>
    <t>poste 20</t>
  </si>
  <si>
    <t>Dossiers, Autorisations</t>
  </si>
  <si>
    <t>Permis de construire</t>
  </si>
  <si>
    <t>DDAE (ICPE) dont études spécifiques</t>
  </si>
  <si>
    <t>Démarches EDF, ErDF / GDF, GrDF</t>
  </si>
  <si>
    <t>Dossiers de demande de subvention</t>
  </si>
  <si>
    <t>poste 21</t>
  </si>
  <si>
    <t>Investissements immatériels</t>
  </si>
  <si>
    <t>AMO</t>
  </si>
  <si>
    <t>MO</t>
  </si>
  <si>
    <t>Mission de coordination sécurité et contrôle technique chantier</t>
  </si>
  <si>
    <t>Durée de vie de l'installation</t>
  </si>
  <si>
    <t>(limiter le bilan à la durée de vie de l'installation)</t>
  </si>
  <si>
    <t>Année de fonctionnement nominal</t>
  </si>
  <si>
    <t>en k€ HT</t>
  </si>
  <si>
    <t>ANNEE</t>
  </si>
  <si>
    <t>Produits</t>
  </si>
  <si>
    <t>Traitement substrats</t>
  </si>
  <si>
    <t xml:space="preserve">quantité </t>
  </si>
  <si>
    <t>prix unitaire</t>
  </si>
  <si>
    <t>déchets agricoles y.c. lisiers en tMB</t>
  </si>
  <si>
    <t>déchets industriels en tMB</t>
  </si>
  <si>
    <t>déchets verts en tMB</t>
  </si>
  <si>
    <t>autres en [unité]</t>
  </si>
  <si>
    <t>Vente d'énergie</t>
  </si>
  <si>
    <t>quantité</t>
  </si>
  <si>
    <t>tarif de rachat</t>
  </si>
  <si>
    <t>électricité en MWh PCI</t>
  </si>
  <si>
    <t>chaleur en MWh PCI</t>
  </si>
  <si>
    <t>biogaz en MWh PCS</t>
  </si>
  <si>
    <t>Economie d'énergie</t>
  </si>
  <si>
    <t>type d'énergie en [unité]</t>
  </si>
  <si>
    <t>Economie d'engrais et matières fertilisantes</t>
  </si>
  <si>
    <t>type d'intrants en [unité]</t>
  </si>
  <si>
    <t>Vente de matière</t>
  </si>
  <si>
    <t>digestat en tMB</t>
  </si>
  <si>
    <r>
      <t>phase liquide en m</t>
    </r>
    <r>
      <rPr>
        <vertAlign val="superscript"/>
        <sz val="12"/>
        <rFont val="Calibri"/>
        <family val="2"/>
      </rPr>
      <t>3</t>
    </r>
  </si>
  <si>
    <t>phase solide en tMB [% de MS]</t>
  </si>
  <si>
    <t>AUTRES</t>
  </si>
  <si>
    <t>(insérer des lignes si besoin et penser à modifier la formule de la ligne 23 le cas échéant))</t>
  </si>
  <si>
    <t xml:space="preserve">RECETTES </t>
  </si>
  <si>
    <t>Gestion des substrats</t>
  </si>
  <si>
    <t xml:space="preserve">Achat </t>
  </si>
  <si>
    <t>transport</t>
  </si>
  <si>
    <t>analyse</t>
  </si>
  <si>
    <t xml:space="preserve">autres </t>
  </si>
  <si>
    <t>Gestion de digestat</t>
  </si>
  <si>
    <t>Epandage</t>
  </si>
  <si>
    <t>Transport</t>
  </si>
  <si>
    <t>Analyse</t>
  </si>
  <si>
    <t>autres</t>
  </si>
  <si>
    <t>Maintenance</t>
  </si>
  <si>
    <t>unité de valorisation</t>
  </si>
  <si>
    <t>unité de méthanisation hors moteur</t>
  </si>
  <si>
    <t>Consommables (pour le fonctionnement de l'unité de méthanisation)</t>
  </si>
  <si>
    <t>Electricité</t>
  </si>
  <si>
    <t>eau</t>
  </si>
  <si>
    <t>Main d'œuvre</t>
  </si>
  <si>
    <t>Salaire</t>
  </si>
  <si>
    <t>charges salariales</t>
  </si>
  <si>
    <t>Autres frais</t>
  </si>
  <si>
    <t>Assurance</t>
  </si>
  <si>
    <t>Taxes et impots pour cette activité hors impots sur les sociétés</t>
  </si>
  <si>
    <t>(insérer des lignes si besoin et penser à modifier la formule de la ligne 52 le cas échéant))</t>
  </si>
  <si>
    <t>CHARGES (hors frais financiers)</t>
  </si>
  <si>
    <t>Excédent brut d'exploitation</t>
  </si>
  <si>
    <t>Dotations aux Amortissements</t>
  </si>
  <si>
    <t>Exédent net d'exploitation</t>
  </si>
  <si>
    <t>impot sur les bénéfices</t>
  </si>
  <si>
    <t>Charges financières (intérêt emprunt…)</t>
  </si>
  <si>
    <t>Cash Flows</t>
  </si>
  <si>
    <t xml:space="preserve">Bilan Energétique annuel d'une unité de méthanisation </t>
  </si>
  <si>
    <t xml:space="preserve">Cas d'une valorisation du biométhane en injection </t>
  </si>
  <si>
    <t>Pertes à l'épuration
Flux riche en CO2</t>
  </si>
  <si>
    <t>Besoin préchauffage entrants et/ou hygiénisation</t>
  </si>
  <si>
    <t>Torchère</t>
  </si>
  <si>
    <t>Nm3</t>
  </si>
  <si>
    <t>kWh th</t>
  </si>
  <si>
    <t>%CH4</t>
  </si>
  <si>
    <t>Type d'énergie:</t>
  </si>
  <si>
    <t>kWh PCI</t>
  </si>
  <si>
    <t>Pertes disponibilité du matériel</t>
  </si>
  <si>
    <t>kWh PCS</t>
  </si>
  <si>
    <t>kWh</t>
  </si>
  <si>
    <t>Unité de méthanisation</t>
  </si>
  <si>
    <t>Entrée pré-traitement épuration</t>
  </si>
  <si>
    <t>Chauffage process chaudière biogaz</t>
  </si>
  <si>
    <t>Epuration</t>
  </si>
  <si>
    <t>h de fonctionnement</t>
  </si>
  <si>
    <t>Consommation électricité Epuration</t>
  </si>
  <si>
    <t>Besoin internes process</t>
  </si>
  <si>
    <t>Sortie épurateur</t>
  </si>
  <si>
    <t>Nm3 de gaz</t>
  </si>
  <si>
    <t>KWhe</t>
  </si>
  <si>
    <t>Pertes Chaudière</t>
  </si>
  <si>
    <t>Ecrétage</t>
  </si>
  <si>
    <t>Consommation électricité Process</t>
  </si>
  <si>
    <t>Autres Energies</t>
  </si>
  <si>
    <t>Récupération de chaleur compresseur épuration</t>
  </si>
  <si>
    <t>Injection</t>
  </si>
  <si>
    <t>Nm3 CH4</t>
  </si>
  <si>
    <t>Consommation électricité Injection</t>
  </si>
  <si>
    <t>COMPTE D'EXPLOITATION PREVISIONNEL SUR LA DUREE DE VIE DE L'INSTALLATION</t>
  </si>
  <si>
    <t>Volet technique économique et financier des projets d'investissement en méthanisation</t>
  </si>
  <si>
    <t>1 - Hypothèses</t>
  </si>
  <si>
    <t>2- Bilans énergétiques</t>
  </si>
  <si>
    <t>5- Détail investissement (nouvel investissement)</t>
  </si>
  <si>
    <t>6- Compte d'exploitation prévisionnel (nouvel investissement)</t>
  </si>
  <si>
    <t>7- Volet financier</t>
  </si>
  <si>
    <t>Dans cette partie le porteur de projet renseignera le niveau de fonds propres qu'il sera en capacité d'apporter et le  besoin de subvention qu'il jugera nécessaire pour la réalisation du projet</t>
  </si>
  <si>
    <r>
      <rPr>
        <i/>
        <u/>
        <sz val="10"/>
        <rFont val="Calibri"/>
        <family val="2"/>
      </rPr>
      <t>ATTENTION</t>
    </r>
    <r>
      <rPr>
        <i/>
        <sz val="10"/>
        <rFont val="Calibri"/>
        <family val="2"/>
      </rPr>
      <t>: la définition des indicateurs est en commentaire sur les cases concernées. Merci de vous y reporter.</t>
    </r>
  </si>
  <si>
    <t xml:space="preserve">Les bilans énergétiques sont des supports de présentation de l'ensemble des données énergétiques du projet donné à titre d'exemple. Ils pourront être fourni sous une autre forme si tant est que l'ensemble des informations demandées y figurent. </t>
  </si>
  <si>
    <t>Remplir le bilan prévisionnel sur la durée de vie du projet (par défaut 15 ans)
Préciser les unités pour chaque rubrique ainsi que les taux d'inflation retenus d'une année à l'autre. Ces taux peuvent être indiqués dans la rubrique hypothèses économiques.</t>
  </si>
  <si>
    <t>version 17/08/2019</t>
  </si>
  <si>
    <t xml:space="preserve">Il s'agit d'un canevas pour fournir à l'ADEME et à la Région une vision globale des hypothèses techniques et économiques du projet qui sont nécessaires à l'instruction du dossier. 
</t>
  </si>
  <si>
    <t>Base 9,42 kWh/m3CH4 (15°C, 1 atm)</t>
  </si>
  <si>
    <t>Pour précision: "Besoin internes process" + "Besoin préchauffage entrants et/ou hygiénisation"= "Chauffage process" - "Pertes Chaudière" + "Récupération de chaleur compresseur épuration" + "Autres Energies"</t>
  </si>
  <si>
    <t>Le bénéficiaire s'engage à communiquer à la Région sans délai toute aide publique qu’il aurait sollicitée ou reçue, solliciterait ou recevrait pour la réalisation de l'opération concernée.</t>
  </si>
  <si>
    <t>DSRA</t>
  </si>
  <si>
    <t>FONDS CHALEUR/ REGION/ FEDER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</si>
</sst>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6" formatCode="#,##0\ &quot;€&quot;;[Red]\-#,##0\ &quot;€&quot;"/>
    <numFmt numFmtId="7" formatCode="#,##0.00\ &quot;€&quot;;\-#,##0.00\ &quot;€&quot;"/>
    <numFmt numFmtId="8" formatCode="#,##0.00\ &quot;€&quot;;[Red]\-#,##0.00\ &quot;€&quot;"/>
    <numFmt numFmtId="42" formatCode="_-* #,##0\ &quot;€&quot;_-;\-* #,##0\ &quot;€&quot;_-;_-* &quot;-&quot;\ &quot;€&quot;_-;_-@_-"/>
    <numFmt numFmtId="44" formatCode="_-* #,##0.00\ &quot;€&quot;_-;\-* #,##0.00\ &quot;€&quot;_-;_-* &quot;-&quot;??\ &quot;€&quot;_-;_-@_-"/>
    <numFmt numFmtId="164" formatCode="_-* #,##0.00\ _€_-;\-* #,##0.00\ _€_-;_-* &quot;-&quot;??\ _€_-;_-@_-"/>
    <numFmt numFmtId="165" formatCode="0.0"/>
    <numFmt numFmtId="166" formatCode="#,##0_ ;[Red]\-#,##0\ "/>
    <numFmt numFmtId="167" formatCode="_-* #,##0.00\ [$€-40C]_-;\-* #,##0.00\ [$€-40C]_-;_-* &quot;-&quot;??\ [$€-40C]_-;_-@_-"/>
    <numFmt numFmtId="168" formatCode="#,##0.0_ ;\-#,##0.0\ "/>
    <numFmt numFmtId="169" formatCode="#,##0.00\ &quot;€&quot;"/>
    <numFmt numFmtId="170" formatCode="#,##0.0_ ;[Red]\-#,##0.0\ "/>
  </numFmts>
  <fonts count="68" x14ac:knownFonts="1">
    <font>
      <sz val="11"/>
      <color theme="1"/>
      <name val="Calibri"/>
      <family val="2"/>
      <scheme val="minor"/>
    </font>
    <font>
      <b/>
      <sz val="12"/>
      <color theme="1"/>
      <name val="Arial"/>
      <family val="2"/>
    </font>
    <font>
      <b/>
      <sz val="10"/>
      <color theme="1"/>
      <name val="Arial"/>
      <family val="2"/>
    </font>
    <font>
      <sz val="10"/>
      <color theme="1"/>
      <name val="Arial"/>
      <family val="2"/>
    </font>
    <font>
      <b/>
      <u/>
      <sz val="11"/>
      <color theme="1"/>
      <name val="Arial"/>
      <family val="2"/>
    </font>
    <font>
      <sz val="11"/>
      <color theme="1"/>
      <name val="Arial"/>
      <family val="2"/>
    </font>
    <font>
      <sz val="10"/>
      <name val="Arial"/>
      <family val="2"/>
    </font>
    <font>
      <b/>
      <sz val="10"/>
      <name val="Arial"/>
      <family val="2"/>
    </font>
    <font>
      <sz val="10"/>
      <color rgb="FFFF0000"/>
      <name val="Arial"/>
      <family val="2"/>
    </font>
    <font>
      <b/>
      <sz val="10"/>
      <color rgb="FFFF0000"/>
      <name val="Arial"/>
      <family val="2"/>
    </font>
    <font>
      <b/>
      <sz val="11"/>
      <color theme="1"/>
      <name val="Arial"/>
      <family val="2"/>
    </font>
    <font>
      <sz val="9"/>
      <color theme="1"/>
      <name val="Arial"/>
      <family val="2"/>
    </font>
    <font>
      <u/>
      <sz val="10"/>
      <color theme="1"/>
      <name val="Arial"/>
      <family val="2"/>
    </font>
    <font>
      <sz val="16"/>
      <color theme="1"/>
      <name val="Arial"/>
      <family val="2"/>
    </font>
    <font>
      <i/>
      <sz val="10"/>
      <color theme="1"/>
      <name val="Arial"/>
      <family val="2"/>
    </font>
    <font>
      <b/>
      <sz val="12"/>
      <color rgb="FF000000"/>
      <name val="Arial"/>
      <family val="2"/>
    </font>
    <font>
      <b/>
      <i/>
      <sz val="10"/>
      <color rgb="FF000000"/>
      <name val="Arial"/>
      <family val="2"/>
    </font>
    <font>
      <b/>
      <sz val="10"/>
      <color rgb="FF000000"/>
      <name val="Arial"/>
      <family val="2"/>
    </font>
    <font>
      <sz val="10"/>
      <color rgb="FF000000"/>
      <name val="Arial"/>
      <family val="2"/>
    </font>
    <font>
      <i/>
      <sz val="9"/>
      <color rgb="FF000000"/>
      <name val="Arial"/>
      <family val="2"/>
    </font>
    <font>
      <b/>
      <i/>
      <sz val="11"/>
      <color theme="1"/>
      <name val="Arial"/>
      <family val="2"/>
    </font>
    <font>
      <b/>
      <i/>
      <sz val="10"/>
      <color theme="1"/>
      <name val="Arial"/>
      <family val="2"/>
    </font>
    <font>
      <sz val="10"/>
      <name val="Arial"/>
      <family val="2"/>
    </font>
    <font>
      <b/>
      <sz val="11"/>
      <color theme="0"/>
      <name val="Arial"/>
      <family val="2"/>
    </font>
    <font>
      <i/>
      <sz val="11"/>
      <color theme="1"/>
      <name val="Arial"/>
      <family val="2"/>
    </font>
    <font>
      <sz val="11"/>
      <color theme="0"/>
      <name val="Arial"/>
      <family val="2"/>
    </font>
    <font>
      <sz val="11"/>
      <color theme="1"/>
      <name val="Calibri"/>
      <family val="2"/>
      <scheme val="minor"/>
    </font>
    <font>
      <u/>
      <sz val="11"/>
      <color theme="10"/>
      <name val="Calibri"/>
      <family val="2"/>
      <scheme val="minor"/>
    </font>
    <font>
      <sz val="3"/>
      <color theme="1"/>
      <name val="Arial"/>
      <family val="2"/>
    </font>
    <font>
      <b/>
      <sz val="18"/>
      <color theme="0"/>
      <name val="Arial"/>
      <family val="2"/>
    </font>
    <font>
      <u/>
      <sz val="11"/>
      <color theme="10"/>
      <name val="Arial"/>
      <family val="2"/>
    </font>
    <font>
      <sz val="9"/>
      <color indexed="81"/>
      <name val="Tahoma"/>
      <family val="2"/>
    </font>
    <font>
      <sz val="10"/>
      <name val="Arial"/>
      <family val="2"/>
    </font>
    <font>
      <sz val="14"/>
      <name val="Calibri"/>
      <family val="2"/>
      <scheme val="minor"/>
    </font>
    <font>
      <sz val="10"/>
      <name val="Calibri"/>
      <family val="2"/>
      <scheme val="minor"/>
    </font>
    <font>
      <sz val="8"/>
      <name val="Calibri"/>
      <family val="2"/>
      <scheme val="minor"/>
    </font>
    <font>
      <sz val="12"/>
      <name val="Calibri"/>
      <family val="2"/>
      <scheme val="minor"/>
    </font>
    <font>
      <b/>
      <sz val="10"/>
      <name val="Calibri"/>
      <family val="2"/>
      <scheme val="minor"/>
    </font>
    <font>
      <sz val="10"/>
      <name val="Calibri"/>
      <family val="2"/>
    </font>
    <font>
      <sz val="16"/>
      <name val="Calibri"/>
      <family val="2"/>
      <scheme val="minor"/>
    </font>
    <font>
      <b/>
      <sz val="11"/>
      <name val="Calibri"/>
      <family val="2"/>
      <scheme val="minor"/>
    </font>
    <font>
      <sz val="11"/>
      <name val="Calibri"/>
      <family val="2"/>
      <scheme val="minor"/>
    </font>
    <font>
      <b/>
      <sz val="12"/>
      <name val="Calibri"/>
      <family val="2"/>
      <scheme val="minor"/>
    </font>
    <font>
      <sz val="12"/>
      <color indexed="12"/>
      <name val="Calibri"/>
      <family val="2"/>
      <scheme val="minor"/>
    </font>
    <font>
      <sz val="12"/>
      <name val="Calibri"/>
      <family val="2"/>
    </font>
    <font>
      <vertAlign val="superscript"/>
      <sz val="12"/>
      <name val="Calibri"/>
      <family val="2"/>
    </font>
    <font>
      <vertAlign val="subscript"/>
      <sz val="12"/>
      <name val="Calibri"/>
      <family val="2"/>
    </font>
    <font>
      <sz val="12"/>
      <color indexed="10"/>
      <name val="Calibri"/>
      <family val="2"/>
      <scheme val="minor"/>
    </font>
    <font>
      <sz val="10"/>
      <color theme="0"/>
      <name val="Calibri"/>
      <family val="2"/>
      <scheme val="minor"/>
    </font>
    <font>
      <sz val="9"/>
      <color indexed="8"/>
      <name val="Tahoma"/>
      <family val="2"/>
    </font>
    <font>
      <b/>
      <sz val="9"/>
      <color indexed="81"/>
      <name val="Tahoma"/>
      <family val="2"/>
    </font>
    <font>
      <sz val="8"/>
      <name val="Arial"/>
      <family val="2"/>
    </font>
    <font>
      <vertAlign val="superscript"/>
      <sz val="8"/>
      <name val="Arial"/>
      <family val="2"/>
    </font>
    <font>
      <vertAlign val="subscript"/>
      <sz val="8"/>
      <name val="Arial"/>
      <family val="2"/>
    </font>
    <font>
      <b/>
      <sz val="8"/>
      <color indexed="81"/>
      <name val="Tahoma"/>
      <family val="2"/>
    </font>
    <font>
      <sz val="8"/>
      <color indexed="81"/>
      <name val="Tahoma"/>
      <family val="2"/>
    </font>
    <font>
      <b/>
      <sz val="9"/>
      <name val="Arial"/>
      <family val="2"/>
    </font>
    <font>
      <sz val="9"/>
      <name val="Arial"/>
      <family val="2"/>
    </font>
    <font>
      <i/>
      <sz val="12"/>
      <name val="Calibri"/>
      <family val="2"/>
      <scheme val="minor"/>
    </font>
    <font>
      <u/>
      <sz val="12"/>
      <name val="Calibri"/>
      <family val="2"/>
      <scheme val="minor"/>
    </font>
    <font>
      <b/>
      <sz val="12"/>
      <color theme="1"/>
      <name val="Calibri"/>
      <family val="2"/>
      <scheme val="minor"/>
    </font>
    <font>
      <sz val="12"/>
      <color theme="1"/>
      <name val="Calibri"/>
      <family val="2"/>
      <scheme val="minor"/>
    </font>
    <font>
      <b/>
      <sz val="12"/>
      <color theme="0" tint="-0.14999847407452621"/>
      <name val="Calibri"/>
      <family val="2"/>
      <scheme val="minor"/>
    </font>
    <font>
      <sz val="12"/>
      <color indexed="22"/>
      <name val="Calibri"/>
      <family val="2"/>
      <scheme val="minor"/>
    </font>
    <font>
      <b/>
      <sz val="11"/>
      <color theme="1"/>
      <name val="Calibri"/>
      <family val="2"/>
      <scheme val="minor"/>
    </font>
    <font>
      <i/>
      <sz val="10"/>
      <name val="Calibri"/>
      <family val="2"/>
      <scheme val="minor"/>
    </font>
    <font>
      <i/>
      <u/>
      <sz val="10"/>
      <name val="Calibri"/>
      <family val="2"/>
    </font>
    <font>
      <i/>
      <sz val="10"/>
      <name val="Calibri"/>
      <family val="2"/>
    </font>
  </fonts>
  <fills count="24">
    <fill>
      <patternFill patternType="none"/>
    </fill>
    <fill>
      <patternFill patternType="gray125"/>
    </fill>
    <fill>
      <patternFill patternType="solid">
        <fgColor theme="0"/>
        <bgColor indexed="64"/>
      </patternFill>
    </fill>
    <fill>
      <patternFill patternType="solid">
        <fgColor theme="3" tint="0.59999389629810485"/>
        <bgColor indexed="64"/>
      </patternFill>
    </fill>
    <fill>
      <patternFill patternType="solid">
        <fgColor theme="0"/>
        <bgColor theme="4" tint="0.79998168889431442"/>
      </patternFill>
    </fill>
    <fill>
      <patternFill patternType="solid">
        <fgColor theme="4"/>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3"/>
        <bgColor indexed="64"/>
      </patternFill>
    </fill>
    <fill>
      <patternFill patternType="solid">
        <fgColor theme="0" tint="-0.14999847407452621"/>
        <bgColor theme="4" tint="0.79998168889431442"/>
      </patternFill>
    </fill>
    <fill>
      <patternFill patternType="solid">
        <fgColor theme="1"/>
        <bgColor indexed="64"/>
      </patternFill>
    </fill>
    <fill>
      <patternFill patternType="solid">
        <fgColor indexed="43"/>
        <bgColor indexed="64"/>
      </patternFill>
    </fill>
    <fill>
      <patternFill patternType="solid">
        <fgColor indexed="47"/>
        <bgColor indexed="64"/>
      </patternFill>
    </fill>
    <fill>
      <patternFill patternType="solid">
        <fgColor rgb="FF92D050"/>
        <bgColor indexed="64"/>
      </patternFill>
    </fill>
    <fill>
      <patternFill patternType="solid">
        <fgColor rgb="FF00B0F0"/>
        <bgColor indexed="64"/>
      </patternFill>
    </fill>
    <fill>
      <patternFill patternType="solid">
        <fgColor theme="9" tint="0.59999389629810485"/>
        <bgColor indexed="64"/>
      </patternFill>
    </fill>
    <fill>
      <patternFill patternType="solid">
        <fgColor indexed="9"/>
        <bgColor indexed="64"/>
      </patternFill>
    </fill>
    <fill>
      <patternFill patternType="solid">
        <fgColor indexed="52"/>
        <bgColor indexed="64"/>
      </patternFill>
    </fill>
    <fill>
      <patternFill patternType="solid">
        <fgColor theme="4" tint="0.39997558519241921"/>
        <bgColor indexed="64"/>
      </patternFill>
    </fill>
    <fill>
      <patternFill patternType="solid">
        <fgColor theme="2" tint="-9.9978637043366805E-2"/>
        <bgColor indexed="64"/>
      </patternFill>
    </fill>
    <fill>
      <patternFill patternType="solid">
        <fgColor theme="5"/>
        <bgColor indexed="64"/>
      </patternFill>
    </fill>
    <fill>
      <patternFill patternType="solid">
        <fgColor theme="6" tint="0.39997558519241921"/>
        <bgColor indexed="64"/>
      </patternFill>
    </fill>
    <fill>
      <patternFill patternType="solid">
        <fgColor rgb="FF00B050"/>
        <bgColor indexed="64"/>
      </patternFill>
    </fill>
    <fill>
      <patternFill patternType="solid">
        <fgColor theme="7" tint="0.59999389629810485"/>
        <bgColor indexed="64"/>
      </patternFill>
    </fill>
  </fills>
  <borders count="4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hair">
        <color indexed="64"/>
      </right>
      <top/>
      <bottom style="hair">
        <color indexed="64"/>
      </bottom>
      <diagonal/>
    </border>
    <border>
      <left style="thin">
        <color indexed="64"/>
      </left>
      <right style="hair">
        <color indexed="64"/>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style="hair">
        <color indexed="64"/>
      </right>
      <top/>
      <bottom style="hair">
        <color indexed="64"/>
      </bottom>
      <diagonal/>
    </border>
    <border>
      <left style="thin">
        <color indexed="64"/>
      </left>
      <right style="hair">
        <color indexed="64"/>
      </right>
      <top/>
      <bottom style="thin">
        <color indexed="64"/>
      </bottom>
      <diagonal/>
    </border>
    <border>
      <left/>
      <right style="hair">
        <color indexed="64"/>
      </right>
      <top/>
      <bottom style="thin">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diagonalUp="1" diagonalDown="1">
      <left style="hair">
        <color indexed="64"/>
      </left>
      <right style="hair">
        <color indexed="64"/>
      </right>
      <top style="thin">
        <color indexed="64"/>
      </top>
      <bottom style="hair">
        <color indexed="64"/>
      </bottom>
      <diagonal style="hair">
        <color indexed="64"/>
      </diagonal>
    </border>
    <border>
      <left/>
      <right style="thin">
        <color theme="0"/>
      </right>
      <top/>
      <bottom style="thin">
        <color theme="0"/>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right/>
      <top/>
      <bottom style="medium">
        <color indexed="64"/>
      </bottom>
      <diagonal/>
    </border>
    <border>
      <left style="thin">
        <color theme="0" tint="-0.499984740745262"/>
      </left>
      <right/>
      <top style="thin">
        <color theme="0" tint="-0.499984740745262"/>
      </top>
      <bottom style="medium">
        <color indexed="64"/>
      </bottom>
      <diagonal/>
    </border>
    <border>
      <left style="medium">
        <color indexed="64"/>
      </left>
      <right/>
      <top style="medium">
        <color indexed="64"/>
      </top>
      <bottom/>
      <diagonal/>
    </border>
    <border>
      <left/>
      <right/>
      <top style="medium">
        <color indexed="64"/>
      </top>
      <bottom/>
      <diagonal/>
    </border>
  </borders>
  <cellStyleXfs count="13">
    <xf numFmtId="0" fontId="0" fillId="0" borderId="0"/>
    <xf numFmtId="44" fontId="22" fillId="0" borderId="0" applyFont="0" applyFill="0" applyBorder="0" applyAlignment="0" applyProtection="0"/>
    <xf numFmtId="0" fontId="6" fillId="0" borderId="0"/>
    <xf numFmtId="9" fontId="6" fillId="0" borderId="0" applyFont="0" applyFill="0" applyBorder="0" applyAlignment="0" applyProtection="0"/>
    <xf numFmtId="44" fontId="6" fillId="0" borderId="0" applyFont="0" applyFill="0" applyBorder="0" applyAlignment="0" applyProtection="0"/>
    <xf numFmtId="164" fontId="6" fillId="0" borderId="0" applyFont="0" applyFill="0" applyBorder="0" applyAlignment="0" applyProtection="0"/>
    <xf numFmtId="44" fontId="26" fillId="0" borderId="0" applyFont="0" applyFill="0" applyBorder="0" applyAlignment="0" applyProtection="0"/>
    <xf numFmtId="164" fontId="26" fillId="0" borderId="0" applyFont="0" applyFill="0" applyBorder="0" applyAlignment="0" applyProtection="0"/>
    <xf numFmtId="0" fontId="27" fillId="0" borderId="0" applyNumberFormat="0" applyFill="0" applyBorder="0" applyAlignment="0" applyProtection="0"/>
    <xf numFmtId="0" fontId="32" fillId="0" borderId="0"/>
    <xf numFmtId="9" fontId="32" fillId="0" borderId="0" applyFont="0" applyFill="0" applyBorder="0" applyAlignment="0" applyProtection="0"/>
    <xf numFmtId="0" fontId="6" fillId="0" borderId="0"/>
    <xf numFmtId="44" fontId="32" fillId="0" borderId="0" applyFont="0" applyFill="0" applyBorder="0" applyAlignment="0" applyProtection="0"/>
  </cellStyleXfs>
  <cellXfs count="427">
    <xf numFmtId="0" fontId="0" fillId="0" borderId="0" xfId="0"/>
    <xf numFmtId="0" fontId="4" fillId="2" borderId="0" xfId="0" applyFont="1" applyFill="1" applyAlignment="1">
      <alignment vertical="center"/>
    </xf>
    <xf numFmtId="0" fontId="5" fillId="2" borderId="0" xfId="0" applyFont="1" applyFill="1" applyAlignment="1">
      <alignment vertical="center"/>
    </xf>
    <xf numFmtId="6" fontId="3" fillId="2" borderId="0" xfId="0" applyNumberFormat="1" applyFont="1" applyFill="1" applyAlignment="1">
      <alignment horizontal="left" vertical="center" wrapText="1"/>
    </xf>
    <xf numFmtId="8" fontId="3" fillId="2" borderId="0" xfId="0" applyNumberFormat="1" applyFont="1" applyFill="1" applyAlignment="1">
      <alignment horizontal="center" vertical="center" wrapText="1"/>
    </xf>
    <xf numFmtId="6" fontId="3" fillId="2" borderId="0" xfId="0" applyNumberFormat="1" applyFont="1" applyFill="1" applyAlignment="1">
      <alignment vertical="center" wrapText="1"/>
    </xf>
    <xf numFmtId="165" fontId="3" fillId="2" borderId="0" xfId="0" applyNumberFormat="1" applyFont="1" applyFill="1" applyAlignment="1">
      <alignment horizontal="center" vertical="center" wrapText="1"/>
    </xf>
    <xf numFmtId="0" fontId="5" fillId="2" borderId="0" xfId="0" applyFont="1" applyFill="1" applyAlignment="1">
      <alignment horizontal="justify" vertical="center" wrapText="1"/>
    </xf>
    <xf numFmtId="6" fontId="3" fillId="2" borderId="0" xfId="0" applyNumberFormat="1" applyFont="1" applyFill="1" applyAlignment="1">
      <alignment horizontal="center" vertical="center" wrapText="1"/>
    </xf>
    <xf numFmtId="166" fontId="3" fillId="2" borderId="0" xfId="0" applyNumberFormat="1" applyFont="1" applyFill="1" applyAlignment="1">
      <alignment horizontal="right" vertical="center" wrapText="1"/>
    </xf>
    <xf numFmtId="6" fontId="6" fillId="2" borderId="0" xfId="0" applyNumberFormat="1" applyFont="1" applyFill="1" applyAlignment="1">
      <alignment horizontal="center" vertical="center" wrapText="1"/>
    </xf>
    <xf numFmtId="8" fontId="7" fillId="2" borderId="0" xfId="0" applyNumberFormat="1" applyFont="1" applyFill="1" applyAlignment="1">
      <alignment horizontal="left" vertical="center" wrapText="1"/>
    </xf>
    <xf numFmtId="6" fontId="8" fillId="2" borderId="0" xfId="0" applyNumberFormat="1" applyFont="1" applyFill="1" applyAlignment="1">
      <alignment vertical="center" wrapText="1"/>
    </xf>
    <xf numFmtId="6" fontId="8" fillId="2" borderId="0" xfId="0" applyNumberFormat="1" applyFont="1" applyFill="1" applyAlignment="1">
      <alignment horizontal="left" vertical="center" wrapText="1"/>
    </xf>
    <xf numFmtId="0" fontId="5" fillId="2" borderId="5" xfId="0" applyFont="1" applyFill="1" applyBorder="1" applyAlignment="1">
      <alignment vertical="center"/>
    </xf>
    <xf numFmtId="6" fontId="9" fillId="2" borderId="5" xfId="0" applyNumberFormat="1" applyFont="1" applyFill="1" applyBorder="1" applyAlignment="1">
      <alignment vertical="center" wrapText="1"/>
    </xf>
    <xf numFmtId="6" fontId="9" fillId="2" borderId="6" xfId="0" applyNumberFormat="1" applyFont="1" applyFill="1" applyBorder="1" applyAlignment="1">
      <alignment vertical="center" wrapText="1"/>
    </xf>
    <xf numFmtId="167" fontId="7" fillId="2" borderId="0" xfId="0" applyNumberFormat="1" applyFont="1" applyFill="1" applyBorder="1" applyAlignment="1">
      <alignment horizontal="left" vertical="center" wrapText="1"/>
    </xf>
    <xf numFmtId="0" fontId="5" fillId="2" borderId="0" xfId="0" applyFont="1" applyFill="1" applyBorder="1" applyAlignment="1">
      <alignment vertical="center"/>
    </xf>
    <xf numFmtId="6" fontId="9" fillId="2" borderId="0" xfId="0" applyNumberFormat="1" applyFont="1" applyFill="1" applyBorder="1" applyAlignment="1">
      <alignment vertical="center" wrapText="1"/>
    </xf>
    <xf numFmtId="8" fontId="3" fillId="2" borderId="0" xfId="0" applyNumberFormat="1" applyFont="1" applyFill="1" applyAlignment="1">
      <alignment horizontal="left" vertical="center" wrapText="1"/>
    </xf>
    <xf numFmtId="168" fontId="3" fillId="2" borderId="0" xfId="0" applyNumberFormat="1" applyFont="1" applyFill="1" applyAlignment="1">
      <alignment horizontal="left" vertical="center" wrapText="1"/>
    </xf>
    <xf numFmtId="7" fontId="3" fillId="2" borderId="0" xfId="0" applyNumberFormat="1" applyFont="1" applyFill="1" applyAlignment="1">
      <alignment vertical="center" wrapText="1"/>
    </xf>
    <xf numFmtId="170" fontId="3" fillId="2" borderId="0" xfId="0" applyNumberFormat="1" applyFont="1" applyFill="1" applyAlignment="1">
      <alignment horizontal="center" vertical="center" wrapText="1"/>
    </xf>
    <xf numFmtId="166" fontId="3" fillId="2" borderId="0" xfId="0" applyNumberFormat="1" applyFont="1" applyFill="1" applyAlignment="1">
      <alignment vertical="center" wrapText="1"/>
    </xf>
    <xf numFmtId="167" fontId="7" fillId="2" borderId="0" xfId="0" applyNumberFormat="1" applyFont="1" applyFill="1" applyBorder="1" applyAlignment="1">
      <alignment horizontal="right" vertical="center" wrapText="1"/>
    </xf>
    <xf numFmtId="6" fontId="7" fillId="2" borderId="0" xfId="0" applyNumberFormat="1" applyFont="1" applyFill="1" applyAlignment="1">
      <alignment horizontal="right" vertical="center" wrapText="1"/>
    </xf>
    <xf numFmtId="0" fontId="10" fillId="2" borderId="0" xfId="0" applyFont="1" applyFill="1" applyAlignment="1">
      <alignment vertical="center"/>
    </xf>
    <xf numFmtId="6" fontId="9" fillId="2" borderId="0" xfId="0" applyNumberFormat="1" applyFont="1" applyFill="1" applyAlignment="1">
      <alignment vertical="center" wrapText="1"/>
    </xf>
    <xf numFmtId="167" fontId="7" fillId="2" borderId="0" xfId="0" applyNumberFormat="1" applyFont="1" applyFill="1" applyAlignment="1">
      <alignment vertical="center" wrapText="1"/>
    </xf>
    <xf numFmtId="44" fontId="9" fillId="2" borderId="0" xfId="0" applyNumberFormat="1" applyFont="1" applyFill="1" applyAlignment="1">
      <alignment horizontal="center" vertical="center" wrapText="1"/>
    </xf>
    <xf numFmtId="0" fontId="3" fillId="2" borderId="0" xfId="0" applyFont="1" applyFill="1" applyAlignment="1">
      <alignment horizontal="left" vertical="center" wrapText="1"/>
    </xf>
    <xf numFmtId="0" fontId="3" fillId="2" borderId="0" xfId="0" applyFont="1" applyFill="1" applyAlignment="1">
      <alignment horizontal="left" vertical="center"/>
    </xf>
    <xf numFmtId="0" fontId="5" fillId="2" borderId="6" xfId="0" applyFont="1" applyFill="1" applyBorder="1" applyAlignment="1">
      <alignment vertical="center"/>
    </xf>
    <xf numFmtId="167" fontId="2" fillId="2" borderId="2" xfId="0" applyNumberFormat="1" applyFont="1" applyFill="1" applyBorder="1" applyAlignment="1">
      <alignment vertical="center" wrapText="1"/>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10" fillId="2" borderId="0" xfId="0" applyFont="1" applyFill="1" applyAlignment="1">
      <alignment horizontal="left" vertical="center"/>
    </xf>
    <xf numFmtId="0" fontId="17" fillId="2" borderId="11" xfId="0" applyFont="1" applyFill="1" applyBorder="1" applyAlignment="1">
      <alignment vertical="center"/>
    </xf>
    <xf numFmtId="0" fontId="3" fillId="2" borderId="11" xfId="0" applyFont="1" applyFill="1" applyBorder="1" applyAlignment="1">
      <alignment vertical="center"/>
    </xf>
    <xf numFmtId="0" fontId="19" fillId="2" borderId="8" xfId="0" applyFont="1" applyFill="1" applyBorder="1" applyAlignment="1">
      <alignment horizontal="center" vertical="center"/>
    </xf>
    <xf numFmtId="0" fontId="19" fillId="2" borderId="9" xfId="0" applyFont="1" applyFill="1" applyBorder="1" applyAlignment="1">
      <alignment horizontal="center" vertical="center"/>
    </xf>
    <xf numFmtId="0" fontId="19" fillId="2" borderId="10" xfId="0" applyFont="1" applyFill="1" applyBorder="1" applyAlignment="1">
      <alignment horizontal="center" vertical="center"/>
    </xf>
    <xf numFmtId="0" fontId="5" fillId="2" borderId="8" xfId="0" applyFont="1" applyFill="1" applyBorder="1" applyAlignment="1">
      <alignment horizontal="center" vertical="center"/>
    </xf>
    <xf numFmtId="0" fontId="5" fillId="2" borderId="10" xfId="0" applyFont="1" applyFill="1" applyBorder="1" applyAlignment="1">
      <alignment horizontal="center" vertical="center"/>
    </xf>
    <xf numFmtId="0" fontId="5" fillId="2" borderId="9" xfId="0" applyFont="1" applyFill="1" applyBorder="1" applyAlignment="1">
      <alignment horizontal="center" vertical="center"/>
    </xf>
    <xf numFmtId="0" fontId="5" fillId="0" borderId="0" xfId="0" applyFont="1" applyBorder="1"/>
    <xf numFmtId="0" fontId="5" fillId="0" borderId="7" xfId="0" applyFont="1" applyBorder="1"/>
    <xf numFmtId="0" fontId="24" fillId="6" borderId="7" xfId="0" applyFont="1" applyFill="1" applyBorder="1"/>
    <xf numFmtId="0" fontId="23" fillId="5" borderId="20" xfId="0" applyFont="1" applyFill="1" applyBorder="1"/>
    <xf numFmtId="0" fontId="23" fillId="5" borderId="21" xfId="0" applyFont="1" applyFill="1" applyBorder="1"/>
    <xf numFmtId="42" fontId="5" fillId="0" borderId="0" xfId="6" applyNumberFormat="1" applyFont="1" applyBorder="1"/>
    <xf numFmtId="42" fontId="5" fillId="0" borderId="16" xfId="6" applyNumberFormat="1" applyFont="1" applyBorder="1"/>
    <xf numFmtId="42" fontId="25" fillId="5" borderId="18" xfId="6" applyNumberFormat="1" applyFont="1" applyFill="1" applyBorder="1"/>
    <xf numFmtId="0" fontId="5" fillId="0" borderId="11" xfId="0" applyFont="1" applyBorder="1"/>
    <xf numFmtId="42" fontId="10" fillId="3" borderId="22" xfId="6" applyNumberFormat="1" applyFont="1" applyFill="1" applyBorder="1" applyAlignment="1" applyProtection="1">
      <alignment horizontal="center" vertical="center" wrapText="1"/>
      <protection locked="0"/>
    </xf>
    <xf numFmtId="42" fontId="10" fillId="3" borderId="19" xfId="6" applyNumberFormat="1" applyFont="1" applyFill="1" applyBorder="1" applyAlignment="1" applyProtection="1">
      <alignment horizontal="center" vertical="center" wrapText="1"/>
      <protection locked="0"/>
    </xf>
    <xf numFmtId="42" fontId="10" fillId="3" borderId="23" xfId="6" applyNumberFormat="1" applyFont="1" applyFill="1" applyBorder="1" applyAlignment="1" applyProtection="1">
      <alignment horizontal="center" vertical="center" wrapText="1"/>
      <protection locked="0"/>
    </xf>
    <xf numFmtId="0" fontId="10" fillId="3" borderId="14" xfId="0" applyFont="1" applyFill="1" applyBorder="1" applyAlignment="1" applyProtection="1">
      <alignment horizontal="center" vertical="center" wrapText="1"/>
      <protection locked="0"/>
    </xf>
    <xf numFmtId="0" fontId="10" fillId="3" borderId="19" xfId="0" applyFont="1" applyFill="1" applyBorder="1" applyAlignment="1" applyProtection="1">
      <alignment horizontal="center" vertical="center" wrapText="1"/>
      <protection locked="0"/>
    </xf>
    <xf numFmtId="0" fontId="5" fillId="2" borderId="15" xfId="0" applyFont="1" applyFill="1" applyBorder="1"/>
    <xf numFmtId="0" fontId="28" fillId="2" borderId="15" xfId="0" applyFont="1" applyFill="1" applyBorder="1"/>
    <xf numFmtId="0" fontId="28" fillId="2" borderId="0" xfId="0" applyFont="1" applyFill="1" applyBorder="1"/>
    <xf numFmtId="42" fontId="28" fillId="2" borderId="0" xfId="6" applyNumberFormat="1" applyFont="1" applyFill="1" applyBorder="1"/>
    <xf numFmtId="42" fontId="28" fillId="2" borderId="16" xfId="6" applyNumberFormat="1" applyFont="1" applyFill="1" applyBorder="1"/>
    <xf numFmtId="42" fontId="10" fillId="3" borderId="36" xfId="6" applyNumberFormat="1" applyFont="1" applyFill="1" applyBorder="1" applyAlignment="1" applyProtection="1">
      <alignment horizontal="center" vertical="center" wrapText="1"/>
      <protection locked="0"/>
    </xf>
    <xf numFmtId="42" fontId="10" fillId="3" borderId="37" xfId="6" applyNumberFormat="1" applyFont="1" applyFill="1" applyBorder="1" applyAlignment="1" applyProtection="1">
      <alignment horizontal="center" vertical="center" wrapText="1"/>
      <protection locked="0"/>
    </xf>
    <xf numFmtId="42" fontId="10" fillId="3" borderId="38" xfId="6" applyNumberFormat="1" applyFont="1" applyFill="1" applyBorder="1" applyAlignment="1" applyProtection="1">
      <alignment horizontal="center" vertical="center" wrapText="1"/>
      <protection locked="0"/>
    </xf>
    <xf numFmtId="0" fontId="5" fillId="2" borderId="0" xfId="0" applyFont="1" applyFill="1" applyBorder="1"/>
    <xf numFmtId="0" fontId="5" fillId="2" borderId="2" xfId="0" applyFont="1" applyFill="1" applyBorder="1"/>
    <xf numFmtId="0" fontId="5" fillId="2" borderId="0" xfId="0" applyFont="1" applyFill="1" applyBorder="1" applyAlignment="1"/>
    <xf numFmtId="0" fontId="5" fillId="2" borderId="12" xfId="0" applyFont="1" applyFill="1" applyBorder="1"/>
    <xf numFmtId="0" fontId="5" fillId="2" borderId="0" xfId="0" applyFont="1" applyFill="1" applyBorder="1" applyAlignment="1">
      <alignment wrapText="1"/>
    </xf>
    <xf numFmtId="0" fontId="5" fillId="2" borderId="35" xfId="0" applyFont="1" applyFill="1" applyBorder="1"/>
    <xf numFmtId="164" fontId="5" fillId="7" borderId="26" xfId="7" applyFont="1" applyFill="1" applyBorder="1" applyAlignment="1" applyProtection="1">
      <alignment horizontal="center"/>
      <protection locked="0"/>
    </xf>
    <xf numFmtId="164" fontId="5" fillId="7" borderId="30" xfId="0" applyNumberFormat="1" applyFont="1" applyFill="1" applyBorder="1" applyAlignment="1" applyProtection="1">
      <alignment horizontal="left"/>
      <protection locked="0"/>
    </xf>
    <xf numFmtId="0" fontId="5" fillId="7" borderId="27" xfId="0" applyFont="1" applyFill="1" applyBorder="1" applyAlignment="1" applyProtection="1">
      <alignment horizontal="left"/>
      <protection locked="0"/>
    </xf>
    <xf numFmtId="0" fontId="5" fillId="7" borderId="24" xfId="0" applyFont="1" applyFill="1" applyBorder="1" applyAlignment="1" applyProtection="1">
      <alignment horizontal="left"/>
      <protection locked="0"/>
    </xf>
    <xf numFmtId="0" fontId="5" fillId="7" borderId="31" xfId="0" applyFont="1" applyFill="1" applyBorder="1" applyAlignment="1" applyProtection="1">
      <alignment horizontal="left"/>
      <protection locked="0"/>
    </xf>
    <xf numFmtId="0" fontId="5" fillId="7" borderId="28" xfId="0" applyFont="1" applyFill="1" applyBorder="1" applyAlignment="1" applyProtection="1">
      <alignment horizontal="left"/>
      <protection locked="0"/>
    </xf>
    <xf numFmtId="0" fontId="5" fillId="7" borderId="29" xfId="0" applyFont="1" applyFill="1" applyBorder="1" applyAlignment="1" applyProtection="1">
      <alignment horizontal="left"/>
      <protection locked="0"/>
    </xf>
    <xf numFmtId="0" fontId="5" fillId="7" borderId="32" xfId="0" applyFont="1" applyFill="1" applyBorder="1" applyAlignment="1" applyProtection="1">
      <alignment horizontal="left"/>
      <protection locked="0"/>
    </xf>
    <xf numFmtId="0" fontId="28" fillId="2" borderId="0" xfId="0" applyFont="1" applyFill="1" applyBorder="1" applyAlignment="1"/>
    <xf numFmtId="0" fontId="28" fillId="0" borderId="0" xfId="0" applyFont="1" applyBorder="1"/>
    <xf numFmtId="164" fontId="5" fillId="7" borderId="25" xfId="7" applyFont="1" applyFill="1" applyBorder="1" applyAlignment="1" applyProtection="1">
      <alignment horizontal="left"/>
      <protection locked="0"/>
    </xf>
    <xf numFmtId="0" fontId="5" fillId="7" borderId="30" xfId="0" applyFont="1" applyFill="1" applyBorder="1" applyAlignment="1" applyProtection="1">
      <alignment horizontal="left"/>
      <protection locked="0"/>
    </xf>
    <xf numFmtId="0" fontId="28" fillId="2" borderId="16" xfId="0" applyFont="1" applyFill="1" applyBorder="1"/>
    <xf numFmtId="0" fontId="3" fillId="2" borderId="12" xfId="0" applyFont="1" applyFill="1" applyBorder="1"/>
    <xf numFmtId="0" fontId="3" fillId="2" borderId="0" xfId="0" applyFont="1" applyFill="1" applyBorder="1"/>
    <xf numFmtId="0" fontId="3" fillId="2" borderId="0" xfId="0" applyFont="1" applyFill="1" applyBorder="1" applyAlignment="1"/>
    <xf numFmtId="0" fontId="5" fillId="0" borderId="0" xfId="0" applyFont="1" applyBorder="1" applyAlignment="1"/>
    <xf numFmtId="0" fontId="5" fillId="10" borderId="34" xfId="0" applyFont="1" applyFill="1" applyBorder="1" applyAlignment="1" applyProtection="1">
      <alignment horizontal="left"/>
      <protection hidden="1"/>
    </xf>
    <xf numFmtId="0" fontId="5" fillId="6" borderId="7" xfId="0" applyFont="1" applyFill="1" applyBorder="1"/>
    <xf numFmtId="0" fontId="5" fillId="7" borderId="39" xfId="0" applyFont="1" applyFill="1" applyBorder="1" applyAlignment="1" applyProtection="1">
      <alignment horizontal="left"/>
      <protection locked="0"/>
    </xf>
    <xf numFmtId="0" fontId="5" fillId="7" borderId="40" xfId="0" applyFont="1" applyFill="1" applyBorder="1" applyAlignment="1" applyProtection="1">
      <alignment horizontal="left"/>
      <protection locked="0"/>
    </xf>
    <xf numFmtId="0" fontId="5" fillId="7" borderId="33" xfId="0" applyFont="1" applyFill="1" applyBorder="1" applyAlignment="1" applyProtection="1">
      <alignment horizontal="left"/>
      <protection locked="0"/>
    </xf>
    <xf numFmtId="0" fontId="23" fillId="2" borderId="17" xfId="0" applyFont="1" applyFill="1" applyBorder="1"/>
    <xf numFmtId="0" fontId="25" fillId="2" borderId="41" xfId="0" applyFont="1" applyFill="1" applyBorder="1"/>
    <xf numFmtId="42" fontId="25" fillId="2" borderId="41" xfId="6" applyNumberFormat="1" applyFont="1" applyFill="1" applyBorder="1"/>
    <xf numFmtId="0" fontId="20" fillId="9" borderId="42" xfId="0" applyFont="1" applyFill="1" applyBorder="1" applyAlignment="1" applyProtection="1">
      <alignment horizontal="right"/>
    </xf>
    <xf numFmtId="0" fontId="23" fillId="2" borderId="0" xfId="0" applyFont="1" applyFill="1" applyBorder="1"/>
    <xf numFmtId="0" fontId="25" fillId="2" borderId="0" xfId="0" applyFont="1" applyFill="1" applyBorder="1"/>
    <xf numFmtId="42" fontId="25" fillId="2" borderId="0" xfId="6" applyNumberFormat="1" applyFont="1" applyFill="1" applyBorder="1"/>
    <xf numFmtId="0" fontId="20" fillId="4" borderId="0" xfId="0" applyFont="1" applyFill="1" applyBorder="1" applyAlignment="1" applyProtection="1">
      <alignment horizontal="right"/>
    </xf>
    <xf numFmtId="0" fontId="30" fillId="2" borderId="0" xfId="8" applyFont="1" applyFill="1" applyBorder="1" applyAlignment="1">
      <alignment horizontal="right"/>
    </xf>
    <xf numFmtId="0" fontId="33" fillId="11" borderId="0" xfId="9" applyFont="1" applyFill="1" applyAlignment="1">
      <alignment vertical="center" wrapText="1"/>
    </xf>
    <xf numFmtId="0" fontId="34" fillId="0" borderId="0" xfId="9" applyFont="1" applyFill="1"/>
    <xf numFmtId="0" fontId="34" fillId="0" borderId="0" xfId="9" applyFont="1"/>
    <xf numFmtId="0" fontId="35" fillId="0" borderId="0" xfId="9" applyFont="1" applyAlignment="1">
      <alignment horizontal="right"/>
    </xf>
    <xf numFmtId="0" fontId="36" fillId="12" borderId="0" xfId="9" applyFont="1" applyFill="1"/>
    <xf numFmtId="0" fontId="34" fillId="0" borderId="0" xfId="9" quotePrefix="1" applyFont="1" applyAlignment="1">
      <alignment wrapText="1"/>
    </xf>
    <xf numFmtId="0" fontId="37" fillId="0" borderId="0" xfId="9" quotePrefix="1" applyFont="1" applyAlignment="1">
      <alignment wrapText="1"/>
    </xf>
    <xf numFmtId="0" fontId="37" fillId="0" borderId="0" xfId="9" applyFont="1"/>
    <xf numFmtId="0" fontId="34" fillId="0" borderId="0" xfId="9" applyFont="1" applyAlignment="1">
      <alignment wrapText="1"/>
    </xf>
    <xf numFmtId="0" fontId="34" fillId="13" borderId="0" xfId="9" applyFont="1" applyFill="1"/>
    <xf numFmtId="0" fontId="34" fillId="14" borderId="0" xfId="9" applyFont="1" applyFill="1"/>
    <xf numFmtId="0" fontId="41" fillId="13" borderId="7" xfId="9" applyFont="1" applyFill="1" applyBorder="1"/>
    <xf numFmtId="0" fontId="36" fillId="12" borderId="7" xfId="9" applyFont="1" applyFill="1" applyBorder="1" applyAlignment="1">
      <alignment horizontal="center" wrapText="1"/>
    </xf>
    <xf numFmtId="0" fontId="36" fillId="0" borderId="7" xfId="9" applyFont="1" applyBorder="1" applyAlignment="1">
      <alignment horizontal="center" wrapText="1"/>
    </xf>
    <xf numFmtId="3" fontId="43" fillId="13" borderId="7" xfId="9" applyNumberFormat="1" applyFont="1" applyFill="1" applyBorder="1" applyAlignment="1">
      <alignment horizontal="center" wrapText="1"/>
    </xf>
    <xf numFmtId="0" fontId="36" fillId="0" borderId="7" xfId="9" applyFont="1" applyBorder="1" applyAlignment="1">
      <alignment horizontal="left" wrapText="1"/>
    </xf>
    <xf numFmtId="9" fontId="43" fillId="3" borderId="7" xfId="10" applyFont="1" applyFill="1" applyBorder="1" applyAlignment="1">
      <alignment horizontal="center" wrapText="1"/>
    </xf>
    <xf numFmtId="0" fontId="44" fillId="0" borderId="7" xfId="9" applyFont="1" applyFill="1" applyBorder="1" applyAlignment="1">
      <alignment horizontal="left" wrapText="1"/>
    </xf>
    <xf numFmtId="4" fontId="43" fillId="3" borderId="8" xfId="9" applyNumberFormat="1" applyFont="1" applyFill="1" applyBorder="1" applyAlignment="1">
      <alignment horizontal="center" wrapText="1"/>
    </xf>
    <xf numFmtId="0" fontId="36" fillId="0" borderId="0" xfId="9" applyFont="1" applyBorder="1" applyAlignment="1">
      <alignment horizontal="left" wrapText="1"/>
    </xf>
    <xf numFmtId="0" fontId="43" fillId="13" borderId="7" xfId="9" applyFont="1" applyFill="1" applyBorder="1" applyAlignment="1">
      <alignment horizontal="center" wrapText="1"/>
    </xf>
    <xf numFmtId="9" fontId="43" fillId="3" borderId="7" xfId="9" applyNumberFormat="1" applyFont="1" applyFill="1" applyBorder="1" applyAlignment="1">
      <alignment horizontal="center" wrapText="1"/>
    </xf>
    <xf numFmtId="3" fontId="43" fillId="3" borderId="8" xfId="9" applyNumberFormat="1" applyFont="1" applyFill="1" applyBorder="1" applyAlignment="1">
      <alignment horizontal="center" wrapText="1"/>
    </xf>
    <xf numFmtId="0" fontId="42" fillId="0" borderId="7" xfId="9" applyFont="1" applyBorder="1" applyAlignment="1">
      <alignment horizontal="center" wrapText="1"/>
    </xf>
    <xf numFmtId="3" fontId="42" fillId="3" borderId="7" xfId="9" applyNumberFormat="1" applyFont="1" applyFill="1" applyBorder="1" applyAlignment="1">
      <alignment horizontal="center" wrapText="1"/>
    </xf>
    <xf numFmtId="3" fontId="47" fillId="13" borderId="7" xfId="9" applyNumberFormat="1" applyFont="1" applyFill="1" applyBorder="1" applyAlignment="1">
      <alignment horizontal="center" wrapText="1"/>
    </xf>
    <xf numFmtId="0" fontId="48" fillId="0" borderId="0" xfId="9" applyFont="1" applyBorder="1"/>
    <xf numFmtId="0" fontId="34" fillId="0" borderId="7" xfId="9" applyFont="1" applyBorder="1"/>
    <xf numFmtId="0" fontId="35" fillId="0" borderId="7" xfId="9" applyFont="1" applyBorder="1" applyAlignment="1">
      <alignment horizontal="center" wrapText="1"/>
    </xf>
    <xf numFmtId="0" fontId="32" fillId="0" borderId="0" xfId="9"/>
    <xf numFmtId="0" fontId="6" fillId="0" borderId="0" xfId="9" applyFont="1"/>
    <xf numFmtId="0" fontId="51" fillId="15" borderId="7" xfId="9" applyFont="1" applyFill="1" applyBorder="1" applyAlignment="1">
      <alignment horizontal="center" vertical="center" wrapText="1"/>
    </xf>
    <xf numFmtId="3" fontId="43" fillId="13" borderId="11" xfId="9" applyNumberFormat="1" applyFont="1" applyFill="1" applyBorder="1" applyAlignment="1">
      <alignment horizontal="center" wrapText="1"/>
    </xf>
    <xf numFmtId="0" fontId="36" fillId="0" borderId="0" xfId="9" applyFont="1"/>
    <xf numFmtId="0" fontId="36" fillId="12" borderId="7" xfId="9" applyFont="1" applyFill="1" applyBorder="1" applyAlignment="1">
      <alignment horizontal="center" vertical="center" wrapText="1"/>
    </xf>
    <xf numFmtId="0" fontId="36" fillId="0" borderId="7" xfId="9" applyFont="1" applyFill="1" applyBorder="1"/>
    <xf numFmtId="0" fontId="36" fillId="0" borderId="7" xfId="9" applyFont="1" applyBorder="1" applyAlignment="1">
      <alignment horizontal="center" vertical="center"/>
    </xf>
    <xf numFmtId="0" fontId="43" fillId="13" borderId="7" xfId="9" applyFont="1" applyFill="1" applyBorder="1" applyAlignment="1">
      <alignment horizontal="center" vertical="center" wrapText="1"/>
    </xf>
    <xf numFmtId="0" fontId="36" fillId="0" borderId="7" xfId="9" applyFont="1" applyFill="1" applyBorder="1" applyAlignment="1">
      <alignment wrapText="1"/>
    </xf>
    <xf numFmtId="0" fontId="36" fillId="0" borderId="7" xfId="9" applyFont="1" applyFill="1" applyBorder="1" applyAlignment="1">
      <alignment horizontal="center" vertical="center" wrapText="1"/>
    </xf>
    <xf numFmtId="10" fontId="43" fillId="3" borderId="7" xfId="9" applyNumberFormat="1" applyFont="1" applyFill="1" applyBorder="1" applyAlignment="1">
      <alignment horizontal="center" vertical="center" wrapText="1"/>
    </xf>
    <xf numFmtId="0" fontId="36" fillId="0" borderId="7" xfId="9" applyFont="1" applyFill="1" applyBorder="1" applyAlignment="1">
      <alignment horizontal="center" vertical="center"/>
    </xf>
    <xf numFmtId="8" fontId="43" fillId="13" borderId="7" xfId="9" applyNumberFormat="1" applyFont="1" applyFill="1" applyBorder="1" applyAlignment="1">
      <alignment horizontal="center" vertical="center" wrapText="1"/>
    </xf>
    <xf numFmtId="0" fontId="36" fillId="16" borderId="7" xfId="9" applyFont="1" applyFill="1" applyBorder="1" applyAlignment="1">
      <alignment wrapText="1"/>
    </xf>
    <xf numFmtId="0" fontId="36" fillId="16" borderId="7" xfId="9" applyFont="1" applyFill="1" applyBorder="1" applyAlignment="1">
      <alignment horizontal="center" vertical="center" wrapText="1"/>
    </xf>
    <xf numFmtId="0" fontId="36" fillId="12" borderId="7" xfId="9" applyFont="1" applyFill="1" applyBorder="1"/>
    <xf numFmtId="0" fontId="36" fillId="0" borderId="7" xfId="9" applyFont="1" applyBorder="1"/>
    <xf numFmtId="0" fontId="36" fillId="0" borderId="0" xfId="9" applyFont="1" applyAlignment="1">
      <alignment horizontal="center" vertical="center"/>
    </xf>
    <xf numFmtId="0" fontId="36" fillId="2" borderId="7" xfId="9" applyFont="1" applyFill="1" applyBorder="1"/>
    <xf numFmtId="10" fontId="36" fillId="2" borderId="7" xfId="9" applyNumberFormat="1" applyFont="1" applyFill="1" applyBorder="1" applyAlignment="1">
      <alignment horizontal="center" vertical="center"/>
    </xf>
    <xf numFmtId="10" fontId="36" fillId="13" borderId="7" xfId="9" applyNumberFormat="1" applyFont="1" applyFill="1" applyBorder="1" applyAlignment="1">
      <alignment horizontal="center" vertical="center"/>
    </xf>
    <xf numFmtId="10" fontId="36" fillId="0" borderId="7" xfId="9" applyNumberFormat="1" applyFont="1" applyFill="1" applyBorder="1" applyAlignment="1">
      <alignment horizontal="center" vertical="center"/>
    </xf>
    <xf numFmtId="0" fontId="32" fillId="0" borderId="7" xfId="9" applyBorder="1"/>
    <xf numFmtId="0" fontId="6" fillId="0" borderId="7" xfId="9" applyFont="1" applyBorder="1" applyAlignment="1">
      <alignment vertical="center" wrapText="1" shrinkToFit="1"/>
    </xf>
    <xf numFmtId="0" fontId="7" fillId="2" borderId="7" xfId="9" applyFont="1" applyFill="1" applyBorder="1" applyAlignment="1">
      <alignment horizontal="left" vertical="center" wrapText="1" shrinkToFit="1"/>
    </xf>
    <xf numFmtId="0" fontId="7" fillId="2" borderId="7" xfId="9" applyFont="1" applyFill="1" applyBorder="1" applyAlignment="1">
      <alignment horizontal="center" vertical="center" wrapText="1" shrinkToFit="1"/>
    </xf>
    <xf numFmtId="164" fontId="7" fillId="2" borderId="7" xfId="5" applyFont="1" applyFill="1" applyBorder="1" applyAlignment="1">
      <alignment horizontal="center" vertical="center" wrapText="1" shrinkToFit="1"/>
    </xf>
    <xf numFmtId="0" fontId="6" fillId="0" borderId="0" xfId="9" applyFont="1" applyAlignment="1">
      <alignment vertical="center" wrapText="1" shrinkToFit="1"/>
    </xf>
    <xf numFmtId="0" fontId="7" fillId="2" borderId="7" xfId="9" applyFont="1" applyFill="1" applyBorder="1" applyAlignment="1">
      <alignment vertical="center" wrapText="1" shrinkToFit="1"/>
    </xf>
    <xf numFmtId="164" fontId="7" fillId="13" borderId="7" xfId="5" applyFont="1" applyFill="1" applyBorder="1" applyAlignment="1">
      <alignment horizontal="right" vertical="center" wrapText="1" indent="2" shrinkToFit="1"/>
    </xf>
    <xf numFmtId="0" fontId="7" fillId="0" borderId="7" xfId="9" applyFont="1" applyBorder="1" applyAlignment="1">
      <alignment horizontal="left" vertical="center" wrapText="1" shrinkToFit="1"/>
    </xf>
    <xf numFmtId="0" fontId="7" fillId="0" borderId="7" xfId="9" applyFont="1" applyBorder="1" applyAlignment="1">
      <alignment horizontal="center" vertical="center" wrapText="1" shrinkToFit="1"/>
    </xf>
    <xf numFmtId="164" fontId="7" fillId="0" borderId="7" xfId="5" applyFont="1" applyBorder="1" applyAlignment="1">
      <alignment horizontal="right" vertical="center" wrapText="1" indent="2" shrinkToFit="1"/>
    </xf>
    <xf numFmtId="0" fontId="56" fillId="14" borderId="7" xfId="9" applyFont="1" applyFill="1" applyBorder="1" applyAlignment="1">
      <alignment horizontal="left" vertical="center" wrapText="1" shrinkToFit="1"/>
    </xf>
    <xf numFmtId="164" fontId="56" fillId="14" borderId="7" xfId="5" applyFont="1" applyFill="1" applyBorder="1" applyAlignment="1">
      <alignment horizontal="right" vertical="center" wrapText="1" indent="1" shrinkToFit="1"/>
    </xf>
    <xf numFmtId="164" fontId="56" fillId="14" borderId="7" xfId="5" applyFont="1" applyFill="1" applyBorder="1" applyAlignment="1">
      <alignment horizontal="right" vertical="center" wrapText="1" indent="2" shrinkToFit="1"/>
    </xf>
    <xf numFmtId="0" fontId="6" fillId="0" borderId="7" xfId="9" applyFont="1" applyBorder="1" applyAlignment="1">
      <alignment vertical="center"/>
    </xf>
    <xf numFmtId="0" fontId="6" fillId="0" borderId="0" xfId="9" applyFont="1" applyAlignment="1">
      <alignment vertical="center"/>
    </xf>
    <xf numFmtId="0" fontId="57" fillId="0" borderId="7" xfId="9" applyFont="1" applyFill="1" applyBorder="1" applyAlignment="1">
      <alignment horizontal="left" vertical="center" wrapText="1" shrinkToFit="1"/>
    </xf>
    <xf numFmtId="164" fontId="57" fillId="0" borderId="7" xfId="5" applyFont="1" applyFill="1" applyBorder="1" applyAlignment="1">
      <alignment horizontal="right" vertical="center" wrapText="1" indent="1" shrinkToFit="1"/>
    </xf>
    <xf numFmtId="164" fontId="57" fillId="0" borderId="7" xfId="5" applyFont="1" applyFill="1" applyBorder="1" applyAlignment="1">
      <alignment horizontal="right" vertical="center" wrapText="1" indent="2" shrinkToFit="1"/>
    </xf>
    <xf numFmtId="0" fontId="57" fillId="13" borderId="7" xfId="9" applyFont="1" applyFill="1" applyBorder="1" applyAlignment="1">
      <alignment horizontal="left" vertical="center" wrapText="1" shrinkToFit="1"/>
    </xf>
    <xf numFmtId="164" fontId="57" fillId="13" borderId="7" xfId="5" applyFont="1" applyFill="1" applyBorder="1" applyAlignment="1">
      <alignment horizontal="right" vertical="center" wrapText="1" indent="1" shrinkToFit="1"/>
    </xf>
    <xf numFmtId="164" fontId="57" fillId="13" borderId="7" xfId="5" applyFont="1" applyFill="1" applyBorder="1" applyAlignment="1">
      <alignment horizontal="right" vertical="center" wrapText="1" indent="2" shrinkToFit="1"/>
    </xf>
    <xf numFmtId="0" fontId="6" fillId="0" borderId="0" xfId="9" applyFont="1" applyBorder="1" applyAlignment="1">
      <alignment vertical="center"/>
    </xf>
    <xf numFmtId="0" fontId="57" fillId="13" borderId="7" xfId="9" applyFont="1" applyFill="1" applyBorder="1" applyAlignment="1">
      <alignment horizontal="left"/>
    </xf>
    <xf numFmtId="164" fontId="57" fillId="13" borderId="7" xfId="5" applyFont="1" applyFill="1" applyBorder="1" applyAlignment="1">
      <alignment horizontal="right" indent="1"/>
    </xf>
    <xf numFmtId="164" fontId="57" fillId="13" borderId="7" xfId="5" applyFont="1" applyFill="1" applyBorder="1" applyAlignment="1">
      <alignment horizontal="right"/>
    </xf>
    <xf numFmtId="0" fontId="57" fillId="0" borderId="7" xfId="9" applyFont="1" applyFill="1" applyBorder="1" applyAlignment="1">
      <alignment horizontal="left"/>
    </xf>
    <xf numFmtId="164" fontId="57" fillId="0" borderId="7" xfId="5" applyFont="1" applyFill="1" applyBorder="1" applyAlignment="1">
      <alignment horizontal="right" indent="1"/>
    </xf>
    <xf numFmtId="164" fontId="57" fillId="0" borderId="7" xfId="5" applyFont="1" applyFill="1" applyBorder="1" applyAlignment="1">
      <alignment horizontal="right"/>
    </xf>
    <xf numFmtId="0" fontId="7" fillId="0" borderId="0" xfId="9" applyFont="1" applyBorder="1" applyAlignment="1">
      <alignment horizontal="left" vertical="center"/>
    </xf>
    <xf numFmtId="164" fontId="6" fillId="0" borderId="0" xfId="5" applyFont="1" applyAlignment="1">
      <alignment horizontal="right" vertical="center" indent="1"/>
    </xf>
    <xf numFmtId="0" fontId="36" fillId="0" borderId="0" xfId="9" applyFont="1" applyFill="1"/>
    <xf numFmtId="0" fontId="42" fillId="2" borderId="7" xfId="9" applyFont="1" applyFill="1" applyBorder="1"/>
    <xf numFmtId="0" fontId="36" fillId="13" borderId="7" xfId="9" applyFont="1" applyFill="1" applyBorder="1"/>
    <xf numFmtId="0" fontId="36" fillId="0" borderId="0" xfId="9" applyFont="1" applyFill="1" applyBorder="1"/>
    <xf numFmtId="0" fontId="36" fillId="2" borderId="7" xfId="9" applyFont="1" applyFill="1" applyBorder="1" applyAlignment="1">
      <alignment horizontal="center" vertical="center" wrapText="1"/>
    </xf>
    <xf numFmtId="0" fontId="42" fillId="0" borderId="7" xfId="9" applyFont="1" applyBorder="1" applyAlignment="1">
      <alignment horizontal="center" vertical="top" wrapText="1"/>
    </xf>
    <xf numFmtId="0" fontId="42" fillId="2" borderId="7" xfId="9" applyFont="1" applyFill="1" applyBorder="1" applyAlignment="1">
      <alignment horizontal="justify" vertical="top" wrapText="1"/>
    </xf>
    <xf numFmtId="0" fontId="58" fillId="18" borderId="7" xfId="9" applyFont="1" applyFill="1" applyBorder="1" applyAlignment="1">
      <alignment horizontal="left"/>
    </xf>
    <xf numFmtId="0" fontId="36" fillId="18" borderId="7" xfId="9" applyFont="1" applyFill="1" applyBorder="1" applyAlignment="1">
      <alignment horizontal="center" vertical="top" wrapText="1"/>
    </xf>
    <xf numFmtId="0" fontId="36" fillId="2" borderId="7" xfId="9" applyFont="1" applyFill="1" applyBorder="1" applyAlignment="1">
      <alignment horizontal="left"/>
    </xf>
    <xf numFmtId="0" fontId="36" fillId="13" borderId="7" xfId="9" applyFont="1" applyFill="1" applyBorder="1" applyAlignment="1">
      <alignment horizontal="left"/>
    </xf>
    <xf numFmtId="0" fontId="36" fillId="13" borderId="7" xfId="9" applyFont="1" applyFill="1" applyBorder="1" applyAlignment="1">
      <alignment horizontal="center" vertical="top" wrapText="1"/>
    </xf>
    <xf numFmtId="0" fontId="36" fillId="13" borderId="7" xfId="9" applyFont="1" applyFill="1" applyBorder="1" applyAlignment="1">
      <alignment horizontal="left" vertical="center" wrapText="1" shrinkToFit="1"/>
    </xf>
    <xf numFmtId="0" fontId="36" fillId="13" borderId="7" xfId="9" applyFont="1" applyFill="1" applyBorder="1" applyAlignment="1"/>
    <xf numFmtId="0" fontId="58" fillId="13" borderId="7" xfId="9" applyFont="1" applyFill="1" applyBorder="1" applyAlignment="1">
      <alignment horizontal="right" vertical="center" wrapText="1" shrinkToFit="1"/>
    </xf>
    <xf numFmtId="0" fontId="36" fillId="13" borderId="7" xfId="9" applyFont="1" applyFill="1" applyBorder="1" applyAlignment="1">
      <alignment horizontal="center" vertical="center" wrapText="1" shrinkToFit="1"/>
    </xf>
    <xf numFmtId="164" fontId="58" fillId="13" borderId="7" xfId="5" applyFont="1" applyFill="1" applyBorder="1" applyAlignment="1">
      <alignment horizontal="center" vertical="center" wrapText="1" shrinkToFit="1"/>
    </xf>
    <xf numFmtId="3" fontId="36" fillId="13" borderId="7" xfId="9" applyNumberFormat="1" applyFont="1" applyFill="1" applyBorder="1" applyAlignment="1">
      <alignment horizontal="center" vertical="top" wrapText="1"/>
    </xf>
    <xf numFmtId="0" fontId="58" fillId="13" borderId="7" xfId="9" applyFont="1" applyFill="1" applyBorder="1" applyAlignment="1">
      <alignment horizontal="left"/>
    </xf>
    <xf numFmtId="164" fontId="36" fillId="13" borderId="7" xfId="5" applyFont="1" applyFill="1" applyBorder="1" applyAlignment="1">
      <alignment horizontal="center" vertical="center" wrapText="1" shrinkToFit="1"/>
    </xf>
    <xf numFmtId="0" fontId="36" fillId="13" borderId="7" xfId="9" applyFont="1" applyFill="1" applyBorder="1" applyAlignment="1">
      <alignment vertical="center" wrapText="1" shrinkToFit="1"/>
    </xf>
    <xf numFmtId="0" fontId="42" fillId="18" borderId="7" xfId="9" applyFont="1" applyFill="1" applyBorder="1" applyAlignment="1">
      <alignment horizontal="center" vertical="top" wrapText="1"/>
    </xf>
    <xf numFmtId="0" fontId="36" fillId="13" borderId="7" xfId="9" applyFont="1" applyFill="1" applyBorder="1" applyAlignment="1">
      <alignment horizontal="justify" vertical="top" wrapText="1"/>
    </xf>
    <xf numFmtId="0" fontId="58" fillId="2" borderId="7" xfId="9" applyFont="1" applyFill="1" applyBorder="1" applyAlignment="1">
      <alignment horizontal="left"/>
    </xf>
    <xf numFmtId="0" fontId="36" fillId="0" borderId="7" xfId="9" applyFont="1" applyBorder="1" applyAlignment="1">
      <alignment horizontal="center" vertical="top" wrapText="1"/>
    </xf>
    <xf numFmtId="0" fontId="58" fillId="2" borderId="7" xfId="9" applyFont="1" applyFill="1" applyBorder="1" applyAlignment="1">
      <alignment horizontal="justify" vertical="top" wrapText="1"/>
    </xf>
    <xf numFmtId="0" fontId="42" fillId="14" borderId="7" xfId="9" applyFont="1" applyFill="1" applyBorder="1" applyAlignment="1">
      <alignment horizontal="justify" vertical="top" wrapText="1"/>
    </xf>
    <xf numFmtId="0" fontId="42" fillId="14" borderId="7" xfId="9" applyFont="1" applyFill="1" applyBorder="1" applyAlignment="1">
      <alignment horizontal="center" vertical="top" wrapText="1"/>
    </xf>
    <xf numFmtId="0" fontId="36" fillId="2" borderId="7" xfId="9" applyFont="1" applyFill="1" applyBorder="1" applyAlignment="1">
      <alignment horizontal="justify" vertical="top" wrapText="1"/>
    </xf>
    <xf numFmtId="0" fontId="42" fillId="13" borderId="7" xfId="9" applyFont="1" applyFill="1" applyBorder="1" applyAlignment="1">
      <alignment horizontal="justify" vertical="top" wrapText="1"/>
    </xf>
    <xf numFmtId="0" fontId="59" fillId="13" borderId="7" xfId="9" applyFont="1" applyFill="1" applyBorder="1" applyAlignment="1">
      <alignment horizontal="justify" vertical="top" wrapText="1"/>
    </xf>
    <xf numFmtId="1" fontId="36" fillId="13" borderId="7" xfId="9" applyNumberFormat="1" applyFont="1" applyFill="1" applyBorder="1" applyAlignment="1">
      <alignment horizontal="center" vertical="top" wrapText="1"/>
    </xf>
    <xf numFmtId="3" fontId="36" fillId="18" borderId="7" xfId="9" applyNumberFormat="1" applyFont="1" applyFill="1" applyBorder="1" applyAlignment="1">
      <alignment horizontal="center" vertical="top" wrapText="1"/>
    </xf>
    <xf numFmtId="3" fontId="36" fillId="13" borderId="7" xfId="11" applyNumberFormat="1" applyFont="1" applyFill="1" applyBorder="1" applyAlignment="1">
      <alignment horizontal="center" vertical="center"/>
    </xf>
    <xf numFmtId="0" fontId="58" fillId="18" borderId="7" xfId="9" applyFont="1" applyFill="1" applyBorder="1" applyAlignment="1">
      <alignment horizontal="justify" vertical="top" wrapText="1"/>
    </xf>
    <xf numFmtId="3" fontId="36" fillId="18" borderId="7" xfId="11" applyNumberFormat="1" applyFont="1" applyFill="1" applyBorder="1" applyAlignment="1">
      <alignment horizontal="center" vertical="center"/>
    </xf>
    <xf numFmtId="0" fontId="58" fillId="0" borderId="0" xfId="9" applyFont="1"/>
    <xf numFmtId="0" fontId="36" fillId="18" borderId="7" xfId="9" applyFont="1" applyFill="1" applyBorder="1" applyAlignment="1">
      <alignment horizontal="justify" vertical="top" wrapText="1"/>
    </xf>
    <xf numFmtId="0" fontId="36" fillId="2" borderId="7" xfId="9" applyFont="1" applyFill="1" applyBorder="1" applyAlignment="1">
      <alignment horizontal="left" vertical="center" wrapText="1"/>
    </xf>
    <xf numFmtId="0" fontId="42" fillId="13" borderId="7" xfId="9" applyFont="1" applyFill="1" applyBorder="1" applyAlignment="1">
      <alignment horizontal="right" vertical="top" wrapText="1"/>
    </xf>
    <xf numFmtId="0" fontId="36" fillId="0" borderId="0" xfId="9" applyFont="1" applyBorder="1" applyAlignment="1">
      <alignment horizontal="justify" vertical="top" wrapText="1"/>
    </xf>
    <xf numFmtId="0" fontId="36" fillId="2" borderId="7" xfId="9" applyFont="1" applyFill="1" applyBorder="1" applyAlignment="1">
      <alignment horizontal="left" vertical="top" wrapText="1"/>
    </xf>
    <xf numFmtId="3" fontId="42" fillId="14" borderId="7" xfId="9" applyNumberFormat="1" applyFont="1" applyFill="1" applyBorder="1" applyAlignment="1">
      <alignment horizontal="center" vertical="center" wrapText="1"/>
    </xf>
    <xf numFmtId="3" fontId="42" fillId="2" borderId="7" xfId="9" applyNumberFormat="1" applyFont="1" applyFill="1" applyBorder="1" applyAlignment="1">
      <alignment horizontal="center" vertical="center" wrapText="1"/>
    </xf>
    <xf numFmtId="0" fontId="36" fillId="2" borderId="0" xfId="9" applyFont="1" applyFill="1"/>
    <xf numFmtId="3" fontId="42" fillId="14" borderId="7" xfId="9" applyNumberFormat="1" applyFont="1" applyFill="1" applyBorder="1" applyAlignment="1">
      <alignment horizontal="center" vertical="top" wrapText="1"/>
    </xf>
    <xf numFmtId="0" fontId="36" fillId="13" borderId="7" xfId="9" applyFont="1" applyFill="1" applyBorder="1" applyAlignment="1">
      <alignment horizontal="center"/>
    </xf>
    <xf numFmtId="164" fontId="36" fillId="13" borderId="7" xfId="5" applyFont="1" applyFill="1" applyBorder="1" applyAlignment="1">
      <alignment horizontal="center"/>
    </xf>
    <xf numFmtId="0" fontId="42" fillId="0" borderId="7" xfId="9" applyFont="1" applyBorder="1"/>
    <xf numFmtId="0" fontId="42" fillId="0" borderId="0" xfId="9" applyFont="1"/>
    <xf numFmtId="0" fontId="60" fillId="14" borderId="7" xfId="9" applyFont="1" applyFill="1" applyBorder="1"/>
    <xf numFmtId="0" fontId="61" fillId="14" borderId="7" xfId="9" applyFont="1" applyFill="1" applyBorder="1"/>
    <xf numFmtId="3" fontId="60" fillId="14" borderId="7" xfId="9" applyNumberFormat="1" applyFont="1" applyFill="1" applyBorder="1" applyAlignment="1">
      <alignment horizontal="center" vertical="center"/>
    </xf>
    <xf numFmtId="0" fontId="62" fillId="2" borderId="0" xfId="9" applyFont="1" applyFill="1" applyBorder="1"/>
    <xf numFmtId="0" fontId="63" fillId="0" borderId="0" xfId="9" applyFont="1"/>
    <xf numFmtId="0" fontId="6" fillId="0" borderId="0" xfId="9" applyFont="1" applyFill="1" applyAlignment="1">
      <alignment vertical="center"/>
    </xf>
    <xf numFmtId="0" fontId="6" fillId="0" borderId="0" xfId="9" applyFont="1" applyFill="1" applyBorder="1" applyAlignment="1">
      <alignment vertical="center"/>
    </xf>
    <xf numFmtId="0" fontId="5" fillId="7" borderId="25" xfId="0" applyFont="1" applyFill="1" applyBorder="1" applyAlignment="1" applyProtection="1">
      <alignment horizontal="right"/>
      <protection locked="0"/>
    </xf>
    <xf numFmtId="0" fontId="7" fillId="0" borderId="0" xfId="9" applyFont="1" applyFill="1" applyBorder="1" applyAlignment="1">
      <alignment horizontal="left" vertical="center"/>
    </xf>
    <xf numFmtId="0" fontId="64" fillId="0" borderId="0" xfId="0" applyFont="1"/>
    <xf numFmtId="0" fontId="0" fillId="0" borderId="15" xfId="0" applyBorder="1"/>
    <xf numFmtId="0" fontId="0" fillId="0" borderId="16" xfId="0" applyBorder="1"/>
    <xf numFmtId="0" fontId="0" fillId="0" borderId="17" xfId="0" applyBorder="1"/>
    <xf numFmtId="0" fontId="0" fillId="0" borderId="18" xfId="0" applyBorder="1"/>
    <xf numFmtId="0" fontId="0" fillId="0" borderId="41" xfId="0" applyBorder="1"/>
    <xf numFmtId="0" fontId="65" fillId="0" borderId="0" xfId="9" quotePrefix="1" applyFont="1" applyAlignment="1">
      <alignment wrapText="1"/>
    </xf>
    <xf numFmtId="164" fontId="6" fillId="0" borderId="0" xfId="9" applyNumberFormat="1" applyFont="1" applyFill="1" applyAlignment="1">
      <alignment vertical="center"/>
    </xf>
    <xf numFmtId="0" fontId="20" fillId="2" borderId="7" xfId="0" applyFont="1" applyFill="1" applyBorder="1" applyAlignment="1">
      <alignment horizontal="right" vertical="center" wrapText="1"/>
    </xf>
    <xf numFmtId="0" fontId="5" fillId="2" borderId="8" xfId="0" applyFont="1" applyFill="1" applyBorder="1" applyAlignment="1">
      <alignment horizontal="center" vertical="center"/>
    </xf>
    <xf numFmtId="0" fontId="5" fillId="2" borderId="9" xfId="0" applyFont="1" applyFill="1" applyBorder="1" applyAlignment="1">
      <alignment horizontal="center" vertical="center"/>
    </xf>
    <xf numFmtId="0" fontId="5" fillId="2" borderId="10" xfId="0" applyFont="1" applyFill="1" applyBorder="1" applyAlignment="1">
      <alignment horizontal="center" vertical="center"/>
    </xf>
    <xf numFmtId="0" fontId="2" fillId="2" borderId="7" xfId="0" applyFont="1" applyFill="1" applyBorder="1" applyAlignment="1">
      <alignment horizontal="left" vertical="center" wrapText="1"/>
    </xf>
    <xf numFmtId="0" fontId="21" fillId="2" borderId="7" xfId="0" applyFont="1" applyFill="1" applyBorder="1" applyAlignment="1">
      <alignment horizontal="right" vertical="center" wrapText="1"/>
    </xf>
    <xf numFmtId="0" fontId="14" fillId="2" borderId="9" xfId="0" applyFont="1" applyFill="1" applyBorder="1" applyAlignment="1">
      <alignment horizontal="center" vertical="center" wrapText="1"/>
    </xf>
    <xf numFmtId="0" fontId="1" fillId="2" borderId="8" xfId="0" applyFont="1" applyFill="1" applyBorder="1" applyAlignment="1">
      <alignment horizontal="center" vertical="center"/>
    </xf>
    <xf numFmtId="0" fontId="1" fillId="2" borderId="9" xfId="0" applyFont="1" applyFill="1" applyBorder="1" applyAlignment="1">
      <alignment horizontal="center" vertical="center"/>
    </xf>
    <xf numFmtId="0" fontId="2" fillId="2" borderId="7" xfId="0" applyFont="1" applyFill="1" applyBorder="1" applyAlignment="1">
      <alignment horizontal="center" vertical="center"/>
    </xf>
    <xf numFmtId="0" fontId="10" fillId="2" borderId="8" xfId="0" applyFont="1" applyFill="1" applyBorder="1" applyAlignment="1">
      <alignment horizontal="center" vertical="center" wrapText="1"/>
    </xf>
    <xf numFmtId="0" fontId="10" fillId="2" borderId="9" xfId="0" applyFont="1" applyFill="1" applyBorder="1" applyAlignment="1">
      <alignment horizontal="center" vertical="center" wrapText="1"/>
    </xf>
    <xf numFmtId="0" fontId="10" fillId="2" borderId="10" xfId="0" applyFont="1" applyFill="1" applyBorder="1" applyAlignment="1">
      <alignment horizontal="center" vertical="center" wrapText="1"/>
    </xf>
    <xf numFmtId="0" fontId="5" fillId="2" borderId="7" xfId="0" applyFont="1" applyFill="1" applyBorder="1" applyAlignment="1">
      <alignment horizontal="left" vertical="center"/>
    </xf>
    <xf numFmtId="0" fontId="17" fillId="2" borderId="8" xfId="0" applyFont="1" applyFill="1" applyBorder="1" applyAlignment="1">
      <alignment horizontal="right" vertical="center"/>
    </xf>
    <xf numFmtId="0" fontId="17" fillId="2" borderId="9" xfId="0" applyFont="1" applyFill="1" applyBorder="1" applyAlignment="1">
      <alignment horizontal="right" vertical="center"/>
    </xf>
    <xf numFmtId="0" fontId="17" fillId="2" borderId="10" xfId="0" applyFont="1" applyFill="1" applyBorder="1" applyAlignment="1">
      <alignment horizontal="right" vertical="center"/>
    </xf>
    <xf numFmtId="0" fontId="10" fillId="2" borderId="7" xfId="0" applyFont="1" applyFill="1" applyBorder="1" applyAlignment="1">
      <alignment horizontal="left" vertical="center"/>
    </xf>
    <xf numFmtId="0" fontId="19" fillId="2" borderId="8" xfId="0" applyFont="1" applyFill="1" applyBorder="1" applyAlignment="1">
      <alignment horizontal="center" vertical="center"/>
    </xf>
    <xf numFmtId="0" fontId="19" fillId="2" borderId="9" xfId="0" applyFont="1" applyFill="1" applyBorder="1" applyAlignment="1">
      <alignment horizontal="center" vertical="center"/>
    </xf>
    <xf numFmtId="0" fontId="19" fillId="2" borderId="10" xfId="0" applyFont="1" applyFill="1" applyBorder="1" applyAlignment="1">
      <alignment horizontal="center" vertical="center"/>
    </xf>
    <xf numFmtId="0" fontId="16" fillId="2" borderId="4" xfId="0" applyFont="1" applyFill="1" applyBorder="1" applyAlignment="1">
      <alignment horizontal="center" vertical="center"/>
    </xf>
    <xf numFmtId="0" fontId="16" fillId="2" borderId="5" xfId="0" applyFont="1" applyFill="1" applyBorder="1" applyAlignment="1">
      <alignment horizontal="center" vertical="center"/>
    </xf>
    <xf numFmtId="0" fontId="17" fillId="2" borderId="11" xfId="0" applyFont="1" applyFill="1" applyBorder="1" applyAlignment="1">
      <alignment horizontal="center" vertical="center"/>
    </xf>
    <xf numFmtId="0" fontId="17" fillId="2" borderId="8" xfId="0" applyFont="1" applyFill="1" applyBorder="1" applyAlignment="1">
      <alignment horizontal="center" vertical="center"/>
    </xf>
    <xf numFmtId="0" fontId="17" fillId="2" borderId="10" xfId="0" applyFont="1" applyFill="1" applyBorder="1" applyAlignment="1">
      <alignment horizontal="center" vertical="center"/>
    </xf>
    <xf numFmtId="0" fontId="3" fillId="2" borderId="0" xfId="0" applyFont="1" applyFill="1" applyAlignment="1">
      <alignment horizontal="left" vertical="center" wrapText="1"/>
    </xf>
    <xf numFmtId="0" fontId="2" fillId="2" borderId="0" xfId="0" applyFont="1" applyFill="1" applyAlignment="1">
      <alignment horizontal="left" vertical="center" wrapText="1"/>
    </xf>
    <xf numFmtId="0" fontId="14" fillId="2" borderId="5" xfId="0" applyFont="1" applyFill="1" applyBorder="1" applyAlignment="1">
      <alignment horizontal="left" vertical="center" wrapText="1"/>
    </xf>
    <xf numFmtId="0" fontId="1" fillId="2" borderId="9" xfId="0" applyFont="1" applyFill="1" applyBorder="1" applyAlignment="1">
      <alignment horizontal="center" vertical="center" wrapText="1"/>
    </xf>
    <xf numFmtId="0" fontId="15" fillId="2" borderId="1" xfId="0" applyFont="1" applyFill="1" applyBorder="1" applyAlignment="1">
      <alignment horizontal="center" vertical="center"/>
    </xf>
    <xf numFmtId="0" fontId="15" fillId="2" borderId="2" xfId="0" applyFont="1" applyFill="1" applyBorder="1" applyAlignment="1">
      <alignment horizontal="center" vertical="center"/>
    </xf>
    <xf numFmtId="169" fontId="3" fillId="2" borderId="4" xfId="0" applyNumberFormat="1" applyFont="1" applyFill="1" applyBorder="1" applyAlignment="1" applyProtection="1">
      <alignment horizontal="right" vertical="center" wrapText="1"/>
    </xf>
    <xf numFmtId="169" fontId="3" fillId="2" borderId="5" xfId="0" applyNumberFormat="1" applyFont="1" applyFill="1" applyBorder="1" applyAlignment="1" applyProtection="1">
      <alignment horizontal="right" vertical="center" wrapText="1"/>
    </xf>
    <xf numFmtId="0" fontId="3" fillId="2" borderId="5" xfId="0" applyFont="1" applyFill="1" applyBorder="1" applyAlignment="1">
      <alignment horizontal="left" vertical="center" wrapText="1"/>
    </xf>
    <xf numFmtId="169" fontId="2" fillId="2" borderId="5" xfId="0" applyNumberFormat="1" applyFont="1" applyFill="1" applyBorder="1" applyAlignment="1" applyProtection="1">
      <alignment horizontal="left" vertical="center"/>
      <protection locked="0"/>
    </xf>
    <xf numFmtId="10" fontId="3" fillId="2" borderId="7"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167" fontId="2" fillId="2" borderId="2" xfId="0" applyNumberFormat="1" applyFont="1" applyFill="1" applyBorder="1" applyAlignment="1">
      <alignment horizontal="center" vertical="center" wrapText="1"/>
    </xf>
    <xf numFmtId="0" fontId="3" fillId="2" borderId="4" xfId="0" applyFont="1" applyFill="1" applyBorder="1" applyAlignment="1">
      <alignment horizontal="left" vertical="center" wrapText="1"/>
    </xf>
    <xf numFmtId="0" fontId="3" fillId="2" borderId="6" xfId="0" applyFont="1" applyFill="1" applyBorder="1" applyAlignment="1">
      <alignment horizontal="left" vertical="center" wrapText="1"/>
    </xf>
    <xf numFmtId="10" fontId="3" fillId="2" borderId="8" xfId="0" applyNumberFormat="1" applyFont="1" applyFill="1" applyBorder="1" applyAlignment="1">
      <alignment horizontal="center" vertical="center" wrapText="1"/>
    </xf>
    <xf numFmtId="0" fontId="2" fillId="2" borderId="1" xfId="0" applyFont="1" applyFill="1" applyBorder="1" applyAlignment="1">
      <alignment horizontal="left" vertical="center" wrapText="1"/>
    </xf>
    <xf numFmtId="0" fontId="2" fillId="2" borderId="2" xfId="0" applyFont="1" applyFill="1" applyBorder="1" applyAlignment="1">
      <alignment horizontal="left" vertical="center" wrapText="1"/>
    </xf>
    <xf numFmtId="0" fontId="2" fillId="2" borderId="3" xfId="0" applyFont="1" applyFill="1" applyBorder="1" applyAlignment="1">
      <alignment horizontal="left" vertical="center" wrapText="1"/>
    </xf>
    <xf numFmtId="8" fontId="2" fillId="2" borderId="11" xfId="0" applyNumberFormat="1" applyFont="1" applyFill="1" applyBorder="1" applyAlignment="1" applyProtection="1">
      <alignment horizontal="right" vertical="center" wrapText="1"/>
      <protection locked="0"/>
    </xf>
    <xf numFmtId="8" fontId="2" fillId="2" borderId="4" xfId="0" applyNumberFormat="1" applyFont="1" applyFill="1" applyBorder="1" applyAlignment="1" applyProtection="1">
      <alignment horizontal="right" vertical="center" wrapText="1"/>
      <protection locked="0"/>
    </xf>
    <xf numFmtId="0" fontId="3" fillId="2" borderId="5" xfId="0" applyFont="1" applyFill="1" applyBorder="1" applyAlignment="1">
      <alignment vertical="center" wrapText="1"/>
    </xf>
    <xf numFmtId="0" fontId="3" fillId="2" borderId="6" xfId="0" applyFont="1" applyFill="1" applyBorder="1" applyAlignment="1">
      <alignment vertical="center" wrapText="1"/>
    </xf>
    <xf numFmtId="10" fontId="3" fillId="2" borderId="1" xfId="0" applyNumberFormat="1" applyFont="1" applyFill="1" applyBorder="1" applyAlignment="1">
      <alignment horizontal="center" vertical="center" wrapText="1"/>
    </xf>
    <xf numFmtId="10" fontId="3" fillId="2" borderId="3" xfId="0" applyNumberFormat="1" applyFont="1" applyFill="1" applyBorder="1" applyAlignment="1">
      <alignment horizontal="center" vertical="center" wrapText="1"/>
    </xf>
    <xf numFmtId="10" fontId="3" fillId="2" borderId="12" xfId="0" applyNumberFormat="1" applyFont="1" applyFill="1" applyBorder="1" applyAlignment="1">
      <alignment horizontal="center" vertical="center" wrapText="1"/>
    </xf>
    <xf numFmtId="10" fontId="3" fillId="2" borderId="13" xfId="0" applyNumberFormat="1" applyFont="1" applyFill="1" applyBorder="1" applyAlignment="1">
      <alignment horizontal="center" vertical="center" wrapText="1"/>
    </xf>
    <xf numFmtId="10" fontId="3" fillId="2" borderId="4" xfId="0" applyNumberFormat="1" applyFont="1" applyFill="1" applyBorder="1" applyAlignment="1">
      <alignment horizontal="center" vertical="center" wrapText="1"/>
    </xf>
    <xf numFmtId="10" fontId="3" fillId="2" borderId="6" xfId="0" applyNumberFormat="1" applyFont="1" applyFill="1" applyBorder="1" applyAlignment="1">
      <alignment horizontal="center" vertical="center" wrapText="1"/>
    </xf>
    <xf numFmtId="0" fontId="3" fillId="2" borderId="12" xfId="0" applyFont="1" applyFill="1" applyBorder="1" applyAlignment="1">
      <alignment vertical="center" wrapText="1"/>
    </xf>
    <xf numFmtId="0" fontId="3" fillId="2" borderId="0" xfId="0" applyFont="1" applyFill="1" applyBorder="1" applyAlignment="1">
      <alignment vertical="center" wrapText="1"/>
    </xf>
    <xf numFmtId="0" fontId="3" fillId="2" borderId="13" xfId="0" applyFont="1" applyFill="1" applyBorder="1" applyAlignment="1">
      <alignment vertical="center" wrapText="1"/>
    </xf>
    <xf numFmtId="0" fontId="3" fillId="2" borderId="12" xfId="0" applyFont="1" applyFill="1" applyBorder="1" applyAlignment="1">
      <alignment horizontal="right" vertical="center" wrapText="1"/>
    </xf>
    <xf numFmtId="0" fontId="3" fillId="2" borderId="0" xfId="0" applyFont="1" applyFill="1" applyBorder="1" applyAlignment="1">
      <alignment horizontal="right" vertical="center" wrapText="1"/>
    </xf>
    <xf numFmtId="10" fontId="3" fillId="2" borderId="0" xfId="0" applyNumberFormat="1" applyFont="1" applyFill="1" applyBorder="1" applyAlignment="1" applyProtection="1">
      <alignment horizontal="center" vertical="center" wrapText="1"/>
      <protection locked="0"/>
    </xf>
    <xf numFmtId="0" fontId="3" fillId="2" borderId="0" xfId="0" applyFont="1" applyFill="1" applyBorder="1" applyAlignment="1">
      <alignment horizontal="center" vertical="center" wrapText="1"/>
    </xf>
    <xf numFmtId="0" fontId="3" fillId="2" borderId="13" xfId="0" applyFont="1" applyFill="1" applyBorder="1" applyAlignment="1">
      <alignment horizontal="center" vertical="center" wrapText="1"/>
    </xf>
    <xf numFmtId="6" fontId="7" fillId="2" borderId="0" xfId="0" applyNumberFormat="1" applyFont="1" applyFill="1" applyAlignment="1">
      <alignment vertical="center" wrapText="1"/>
    </xf>
    <xf numFmtId="167" fontId="7" fillId="2" borderId="0" xfId="0" applyNumberFormat="1" applyFont="1" applyFill="1" applyAlignment="1">
      <alignment horizontal="left" vertical="center" wrapText="1"/>
    </xf>
    <xf numFmtId="167" fontId="7" fillId="2" borderId="0" xfId="0" applyNumberFormat="1" applyFont="1" applyFill="1" applyAlignment="1">
      <alignment vertical="center" wrapText="1"/>
    </xf>
    <xf numFmtId="44" fontId="9" fillId="2" borderId="0" xfId="0" applyNumberFormat="1" applyFont="1" applyFill="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169" fontId="3" fillId="2" borderId="0" xfId="0" applyNumberFormat="1" applyFont="1" applyFill="1" applyAlignment="1">
      <alignment horizontal="center" vertical="center" wrapText="1"/>
    </xf>
    <xf numFmtId="8" fontId="3" fillId="2" borderId="0" xfId="0" applyNumberFormat="1" applyFont="1" applyFill="1" applyAlignment="1">
      <alignment horizontal="left" vertical="center" wrapText="1"/>
    </xf>
    <xf numFmtId="6" fontId="6" fillId="2" borderId="0" xfId="0" applyNumberFormat="1" applyFont="1" applyFill="1" applyAlignment="1">
      <alignment horizontal="center" vertical="center" wrapText="1"/>
    </xf>
    <xf numFmtId="8" fontId="7" fillId="2" borderId="0" xfId="0" applyNumberFormat="1" applyFont="1" applyFill="1" applyAlignment="1">
      <alignment horizontal="center" vertical="center" wrapText="1"/>
    </xf>
    <xf numFmtId="6" fontId="7" fillId="2" borderId="1" xfId="0" applyNumberFormat="1" applyFont="1" applyFill="1" applyBorder="1" applyAlignment="1">
      <alignment horizontal="left" vertical="center" wrapText="1"/>
    </xf>
    <xf numFmtId="6" fontId="7" fillId="2" borderId="2" xfId="0" applyNumberFormat="1" applyFont="1" applyFill="1" applyBorder="1" applyAlignment="1">
      <alignment horizontal="left" vertical="center" wrapText="1"/>
    </xf>
    <xf numFmtId="6" fontId="7" fillId="2" borderId="3" xfId="0" applyNumberFormat="1" applyFont="1" applyFill="1" applyBorder="1" applyAlignment="1">
      <alignment horizontal="left" vertical="center" wrapText="1"/>
    </xf>
    <xf numFmtId="167" fontId="7" fillId="2" borderId="4" xfId="0" applyNumberFormat="1" applyFont="1" applyFill="1" applyBorder="1" applyAlignment="1">
      <alignment horizontal="right" vertical="center" wrapText="1"/>
    </xf>
    <xf numFmtId="167" fontId="7" fillId="2" borderId="5" xfId="0" applyNumberFormat="1" applyFont="1" applyFill="1" applyBorder="1" applyAlignment="1">
      <alignment horizontal="right" vertical="center" wrapText="1"/>
    </xf>
    <xf numFmtId="167" fontId="7" fillId="2" borderId="5" xfId="0" applyNumberFormat="1" applyFont="1" applyFill="1" applyBorder="1" applyAlignment="1">
      <alignment horizontal="left" vertical="center" wrapText="1"/>
    </xf>
    <xf numFmtId="7" fontId="3" fillId="2" borderId="0" xfId="0" applyNumberFormat="1" applyFont="1" applyFill="1" applyAlignment="1">
      <alignment horizontal="left" vertical="center" wrapText="1"/>
    </xf>
    <xf numFmtId="6" fontId="3" fillId="2" borderId="0" xfId="0" applyNumberFormat="1" applyFont="1" applyFill="1" applyAlignment="1">
      <alignment horizontal="left" vertical="center" wrapText="1"/>
    </xf>
    <xf numFmtId="7" fontId="3" fillId="2" borderId="0" xfId="0" applyNumberFormat="1" applyFont="1" applyFill="1" applyAlignment="1">
      <alignment horizontal="center" vertical="center" wrapText="1"/>
    </xf>
    <xf numFmtId="6" fontId="3" fillId="2" borderId="0" xfId="0" applyNumberFormat="1" applyFont="1" applyFill="1" applyAlignment="1">
      <alignment horizontal="center" vertical="center" wrapText="1"/>
    </xf>
    <xf numFmtId="8" fontId="6" fillId="2" borderId="0" xfId="0" applyNumberFormat="1" applyFont="1" applyFill="1" applyAlignment="1">
      <alignment horizontal="center" vertical="center" wrapText="1"/>
    </xf>
    <xf numFmtId="0" fontId="1" fillId="2" borderId="0" xfId="0" applyFont="1" applyFill="1" applyAlignment="1">
      <alignment horizontal="center" vertical="center"/>
    </xf>
    <xf numFmtId="0" fontId="2" fillId="2" borderId="0" xfId="0" applyFont="1" applyFill="1" applyAlignment="1">
      <alignment horizontal="center" vertical="center"/>
    </xf>
    <xf numFmtId="0" fontId="3" fillId="2" borderId="0" xfId="0" applyFont="1" applyFill="1" applyAlignment="1">
      <alignment horizontal="left" vertical="center"/>
    </xf>
    <xf numFmtId="0" fontId="6" fillId="2" borderId="0" xfId="0" applyFont="1" applyFill="1" applyAlignment="1">
      <alignment horizontal="center" vertical="center" wrapText="1"/>
    </xf>
    <xf numFmtId="167" fontId="7" fillId="2" borderId="4" xfId="0" applyNumberFormat="1" applyFont="1" applyFill="1" applyBorder="1" applyAlignment="1">
      <alignment horizontal="left" vertical="center" wrapText="1"/>
    </xf>
    <xf numFmtId="0" fontId="36" fillId="0" borderId="7" xfId="9" applyFont="1" applyBorder="1" applyAlignment="1">
      <alignment horizontal="left" wrapText="1"/>
    </xf>
    <xf numFmtId="0" fontId="39" fillId="3" borderId="0" xfId="9" applyFont="1" applyFill="1" applyAlignment="1">
      <alignment horizontal="center"/>
    </xf>
    <xf numFmtId="0" fontId="40" fillId="0" borderId="7" xfId="9" applyFont="1" applyBorder="1" applyAlignment="1">
      <alignment horizontal="center"/>
    </xf>
    <xf numFmtId="0" fontId="36" fillId="12" borderId="7" xfId="9" applyFont="1" applyFill="1" applyBorder="1" applyAlignment="1">
      <alignment horizontal="center" wrapText="1"/>
    </xf>
    <xf numFmtId="0" fontId="42" fillId="0" borderId="8" xfId="9" applyFont="1" applyBorder="1" applyAlignment="1">
      <alignment horizontal="center" wrapText="1"/>
    </xf>
    <xf numFmtId="0" fontId="37" fillId="0" borderId="9" xfId="9" applyFont="1" applyBorder="1" applyAlignment="1">
      <alignment horizontal="center" wrapText="1"/>
    </xf>
    <xf numFmtId="0" fontId="37" fillId="0" borderId="10" xfId="9" applyFont="1" applyBorder="1" applyAlignment="1">
      <alignment horizontal="center" wrapText="1"/>
    </xf>
    <xf numFmtId="0" fontId="44" fillId="0" borderId="8" xfId="9" applyFont="1" applyFill="1" applyBorder="1" applyAlignment="1">
      <alignment horizontal="left" wrapText="1"/>
    </xf>
    <xf numFmtId="0" fontId="44" fillId="0" borderId="9" xfId="9" applyFont="1" applyFill="1" applyBorder="1" applyAlignment="1">
      <alignment horizontal="left" wrapText="1"/>
    </xf>
    <xf numFmtId="0" fontId="38" fillId="0" borderId="9" xfId="9" applyFont="1" applyFill="1" applyBorder="1" applyAlignment="1"/>
    <xf numFmtId="0" fontId="38" fillId="0" borderId="10" xfId="9" applyFont="1" applyFill="1" applyBorder="1" applyAlignment="1"/>
    <xf numFmtId="0" fontId="36" fillId="0" borderId="1" xfId="9" applyFont="1" applyBorder="1" applyAlignment="1">
      <alignment horizontal="left" vertical="center" wrapText="1"/>
    </xf>
    <xf numFmtId="0" fontId="36" fillId="0" borderId="2" xfId="9" applyFont="1" applyBorder="1" applyAlignment="1">
      <alignment horizontal="left" vertical="center" wrapText="1"/>
    </xf>
    <xf numFmtId="0" fontId="36" fillId="0" borderId="3" xfId="9" applyFont="1" applyBorder="1" applyAlignment="1">
      <alignment horizontal="left" vertical="center" wrapText="1"/>
    </xf>
    <xf numFmtId="0" fontId="36" fillId="0" borderId="4" xfId="9" applyFont="1" applyBorder="1" applyAlignment="1">
      <alignment horizontal="left" vertical="center" wrapText="1"/>
    </xf>
    <xf numFmtId="0" fontId="36" fillId="0" borderId="5" xfId="9" applyFont="1" applyBorder="1" applyAlignment="1">
      <alignment horizontal="left" vertical="center" wrapText="1"/>
    </xf>
    <xf numFmtId="0" fontId="36" fillId="0" borderId="6" xfId="9" applyFont="1" applyBorder="1" applyAlignment="1">
      <alignment horizontal="left" vertical="center" wrapText="1"/>
    </xf>
    <xf numFmtId="0" fontId="36" fillId="0" borderId="8" xfId="9" applyFont="1" applyBorder="1" applyAlignment="1">
      <alignment horizontal="left" wrapText="1"/>
    </xf>
    <xf numFmtId="0" fontId="36" fillId="0" borderId="9" xfId="9" applyFont="1" applyBorder="1" applyAlignment="1">
      <alignment horizontal="left" wrapText="1"/>
    </xf>
    <xf numFmtId="0" fontId="34" fillId="0" borderId="9" xfId="9" applyFont="1" applyBorder="1" applyAlignment="1"/>
    <xf numFmtId="0" fontId="34" fillId="0" borderId="10" xfId="9" applyFont="1" applyBorder="1" applyAlignment="1"/>
    <xf numFmtId="0" fontId="0" fillId="19" borderId="43" xfId="0" applyFill="1" applyBorder="1" applyAlignment="1">
      <alignment horizontal="center" vertical="center" wrapText="1"/>
    </xf>
    <xf numFmtId="0" fontId="0" fillId="19" borderId="38" xfId="0" applyFill="1" applyBorder="1" applyAlignment="1">
      <alignment horizontal="center" vertical="center" wrapText="1"/>
    </xf>
    <xf numFmtId="0" fontId="0" fillId="19" borderId="15" xfId="0" applyFill="1" applyBorder="1" applyAlignment="1">
      <alignment horizontal="center" vertical="center" wrapText="1"/>
    </xf>
    <xf numFmtId="0" fontId="0" fillId="19" borderId="16" xfId="0" applyFill="1" applyBorder="1" applyAlignment="1">
      <alignment horizontal="center" vertical="center" wrapText="1"/>
    </xf>
    <xf numFmtId="0" fontId="0" fillId="22" borderId="43" xfId="0" applyFill="1" applyBorder="1" applyAlignment="1">
      <alignment horizontal="center" vertical="center"/>
    </xf>
    <xf numFmtId="0" fontId="0" fillId="22" borderId="38" xfId="0" applyFill="1" applyBorder="1" applyAlignment="1">
      <alignment horizontal="center" vertical="center"/>
    </xf>
    <xf numFmtId="0" fontId="0" fillId="22" borderId="17" xfId="0" applyFill="1" applyBorder="1" applyAlignment="1">
      <alignment horizontal="center" vertical="center"/>
    </xf>
    <xf numFmtId="0" fontId="0" fillId="22" borderId="18" xfId="0" applyFill="1" applyBorder="1" applyAlignment="1">
      <alignment horizontal="center" vertical="center"/>
    </xf>
    <xf numFmtId="0" fontId="0" fillId="13" borderId="43" xfId="0" applyFill="1" applyBorder="1" applyAlignment="1">
      <alignment horizontal="center" vertical="center" wrapText="1"/>
    </xf>
    <xf numFmtId="0" fontId="0" fillId="13" borderId="38" xfId="0" applyFill="1" applyBorder="1" applyAlignment="1">
      <alignment horizontal="center" vertical="center" wrapText="1"/>
    </xf>
    <xf numFmtId="0" fontId="0" fillId="13" borderId="15" xfId="0" applyFill="1" applyBorder="1" applyAlignment="1">
      <alignment horizontal="center" vertical="center" wrapText="1"/>
    </xf>
    <xf numFmtId="0" fontId="0" fillId="13" borderId="16" xfId="0" applyFill="1" applyBorder="1" applyAlignment="1">
      <alignment horizontal="center" vertical="center" wrapText="1"/>
    </xf>
    <xf numFmtId="0" fontId="0" fillId="20" borderId="43" xfId="0" applyFill="1" applyBorder="1" applyAlignment="1">
      <alignment horizontal="center" vertical="center" wrapText="1"/>
    </xf>
    <xf numFmtId="0" fontId="0" fillId="20" borderId="38" xfId="0" applyFill="1" applyBorder="1" applyAlignment="1">
      <alignment horizontal="center" vertical="center" wrapText="1"/>
    </xf>
    <xf numFmtId="0" fontId="0" fillId="20" borderId="15" xfId="0" applyFill="1" applyBorder="1" applyAlignment="1">
      <alignment horizontal="center" vertical="center" wrapText="1"/>
    </xf>
    <xf numFmtId="0" fontId="0" fillId="20" borderId="16" xfId="0" applyFill="1" applyBorder="1" applyAlignment="1">
      <alignment horizontal="center" vertical="center" wrapText="1"/>
    </xf>
    <xf numFmtId="0" fontId="0" fillId="18" borderId="43" xfId="0" applyFill="1" applyBorder="1" applyAlignment="1">
      <alignment horizontal="center" vertical="center"/>
    </xf>
    <xf numFmtId="0" fontId="0" fillId="18" borderId="44" xfId="0" applyFill="1" applyBorder="1" applyAlignment="1">
      <alignment horizontal="center" vertical="center"/>
    </xf>
    <xf numFmtId="0" fontId="0" fillId="18" borderId="38" xfId="0" applyFill="1" applyBorder="1" applyAlignment="1">
      <alignment horizontal="center" vertical="center"/>
    </xf>
    <xf numFmtId="0" fontId="0" fillId="23" borderId="43" xfId="0" applyFill="1" applyBorder="1" applyAlignment="1">
      <alignment horizontal="center" vertical="center" wrapText="1"/>
    </xf>
    <xf numFmtId="0" fontId="0" fillId="23" borderId="38" xfId="0" applyFill="1" applyBorder="1" applyAlignment="1">
      <alignment horizontal="center" vertical="center" wrapText="1"/>
    </xf>
    <xf numFmtId="0" fontId="0" fillId="23" borderId="15" xfId="0" applyFill="1" applyBorder="1" applyAlignment="1">
      <alignment horizontal="center" vertical="center" wrapText="1"/>
    </xf>
    <xf numFmtId="0" fontId="0" fillId="23" borderId="16" xfId="0" applyFill="1" applyBorder="1" applyAlignment="1">
      <alignment horizontal="center" vertical="center" wrapText="1"/>
    </xf>
    <xf numFmtId="0" fontId="0" fillId="20" borderId="43" xfId="0" applyFill="1" applyBorder="1" applyAlignment="1">
      <alignment horizontal="center" wrapText="1"/>
    </xf>
    <xf numFmtId="0" fontId="0" fillId="20" borderId="38" xfId="0" applyFill="1" applyBorder="1" applyAlignment="1">
      <alignment horizontal="center" wrapText="1"/>
    </xf>
    <xf numFmtId="0" fontId="0" fillId="20" borderId="15" xfId="0" applyFill="1" applyBorder="1" applyAlignment="1">
      <alignment horizontal="center" wrapText="1"/>
    </xf>
    <xf numFmtId="0" fontId="0" fillId="20" borderId="16" xfId="0" applyFill="1" applyBorder="1" applyAlignment="1">
      <alignment horizontal="center" wrapText="1"/>
    </xf>
    <xf numFmtId="0" fontId="0" fillId="21" borderId="43" xfId="0" applyFill="1" applyBorder="1" applyAlignment="1">
      <alignment horizontal="center" vertical="center"/>
    </xf>
    <xf numFmtId="0" fontId="0" fillId="21" borderId="38" xfId="0" applyFill="1" applyBorder="1" applyAlignment="1">
      <alignment horizontal="center" vertical="center"/>
    </xf>
    <xf numFmtId="0" fontId="0" fillId="13" borderId="43" xfId="0" applyFill="1" applyBorder="1" applyAlignment="1">
      <alignment horizontal="center" vertical="center"/>
    </xf>
    <xf numFmtId="0" fontId="0" fillId="13" borderId="38" xfId="0" applyFill="1" applyBorder="1" applyAlignment="1">
      <alignment horizontal="center" vertical="center"/>
    </xf>
    <xf numFmtId="0" fontId="0" fillId="23" borderId="43" xfId="0" applyFill="1" applyBorder="1" applyAlignment="1">
      <alignment horizontal="center" wrapText="1"/>
    </xf>
    <xf numFmtId="0" fontId="0" fillId="23" borderId="38" xfId="0" applyFill="1" applyBorder="1" applyAlignment="1">
      <alignment horizontal="center" wrapText="1"/>
    </xf>
    <xf numFmtId="0" fontId="0" fillId="23" borderId="15" xfId="0" applyFill="1" applyBorder="1" applyAlignment="1">
      <alignment horizontal="center" wrapText="1"/>
    </xf>
    <xf numFmtId="0" fontId="0" fillId="23" borderId="16" xfId="0" applyFill="1" applyBorder="1" applyAlignment="1">
      <alignment horizontal="center" wrapText="1"/>
    </xf>
    <xf numFmtId="0" fontId="0" fillId="20" borderId="43" xfId="0" applyFill="1" applyBorder="1" applyAlignment="1">
      <alignment horizontal="center" vertical="center"/>
    </xf>
    <xf numFmtId="0" fontId="0" fillId="20" borderId="38" xfId="0" applyFill="1" applyBorder="1" applyAlignment="1">
      <alignment horizontal="center" vertical="center"/>
    </xf>
    <xf numFmtId="0" fontId="0" fillId="13" borderId="43" xfId="0" applyFill="1" applyBorder="1" applyAlignment="1">
      <alignment horizontal="center"/>
    </xf>
    <xf numFmtId="0" fontId="0" fillId="13" borderId="38" xfId="0" applyFill="1" applyBorder="1" applyAlignment="1">
      <alignment horizontal="center"/>
    </xf>
    <xf numFmtId="0" fontId="0" fillId="19" borderId="43" xfId="0" applyFill="1" applyBorder="1" applyAlignment="1">
      <alignment horizontal="center" vertical="center"/>
    </xf>
    <xf numFmtId="0" fontId="0" fillId="19" borderId="38" xfId="0" applyFill="1" applyBorder="1" applyAlignment="1">
      <alignment horizontal="center" vertical="center"/>
    </xf>
    <xf numFmtId="0" fontId="0" fillId="19" borderId="43" xfId="0" applyFill="1" applyBorder="1" applyAlignment="1">
      <alignment horizontal="center"/>
    </xf>
    <xf numFmtId="0" fontId="0" fillId="19" borderId="38" xfId="0" applyFill="1" applyBorder="1" applyAlignment="1">
      <alignment horizontal="center"/>
    </xf>
    <xf numFmtId="0" fontId="39" fillId="0" borderId="0" xfId="9" applyFont="1" applyAlignment="1"/>
    <xf numFmtId="0" fontId="42" fillId="17" borderId="8" xfId="9" applyFont="1" applyFill="1" applyBorder="1" applyAlignment="1"/>
    <xf numFmtId="0" fontId="32" fillId="0" borderId="10" xfId="9" applyBorder="1" applyAlignment="1"/>
    <xf numFmtId="0" fontId="36" fillId="0" borderId="8" xfId="9" applyFont="1" applyFill="1" applyBorder="1" applyAlignment="1">
      <alignment wrapText="1"/>
    </xf>
    <xf numFmtId="0" fontId="36" fillId="0" borderId="10" xfId="9" applyFont="1" applyBorder="1" applyAlignment="1">
      <alignment wrapText="1"/>
    </xf>
    <xf numFmtId="0" fontId="39" fillId="3" borderId="7" xfId="9" applyFont="1" applyFill="1" applyBorder="1" applyAlignment="1">
      <alignment horizontal="center"/>
    </xf>
    <xf numFmtId="0" fontId="32" fillId="0" borderId="7" xfId="9" applyBorder="1" applyAlignment="1"/>
    <xf numFmtId="0" fontId="39" fillId="3" borderId="12" xfId="9" applyFont="1" applyFill="1" applyBorder="1" applyAlignment="1">
      <alignment horizontal="center"/>
    </xf>
    <xf numFmtId="0" fontId="39" fillId="3" borderId="0" xfId="9" applyFont="1" applyFill="1" applyBorder="1" applyAlignment="1">
      <alignment horizontal="center"/>
    </xf>
    <xf numFmtId="0" fontId="39" fillId="0" borderId="0" xfId="9" applyFont="1" applyBorder="1" applyAlignment="1"/>
    <xf numFmtId="0" fontId="36" fillId="2" borderId="7" xfId="9" applyFont="1" applyFill="1" applyBorder="1" applyAlignment="1">
      <alignment horizontal="center" vertical="center" wrapText="1"/>
    </xf>
    <xf numFmtId="0" fontId="29" fillId="8" borderId="5" xfId="0" applyFont="1" applyFill="1" applyBorder="1" applyAlignment="1">
      <alignment horizontal="center" vertical="center"/>
    </xf>
    <xf numFmtId="0" fontId="5" fillId="2" borderId="0" xfId="0" applyFont="1" applyFill="1" applyBorder="1" applyAlignment="1">
      <alignment horizontal="left" vertical="top" wrapText="1"/>
    </xf>
    <xf numFmtId="0" fontId="3" fillId="6" borderId="8" xfId="0" applyFont="1" applyFill="1" applyBorder="1" applyAlignment="1">
      <alignment horizontal="left" vertical="center" wrapText="1"/>
    </xf>
    <xf numFmtId="0" fontId="3" fillId="6" borderId="9" xfId="0" applyFont="1" applyFill="1" applyBorder="1" applyAlignment="1">
      <alignment horizontal="left" vertical="center" wrapText="1"/>
    </xf>
    <xf numFmtId="0" fontId="3" fillId="6" borderId="10" xfId="0" applyFont="1" applyFill="1" applyBorder="1" applyAlignment="1">
      <alignment horizontal="left" vertical="center" wrapText="1"/>
    </xf>
  </cellXfs>
  <cellStyles count="13">
    <cellStyle name="Euro" xfId="1" xr:uid="{00000000-0005-0000-0000-000000000000}"/>
    <cellStyle name="Euro 2" xfId="4" xr:uid="{00000000-0005-0000-0000-000001000000}"/>
    <cellStyle name="Euro 3" xfId="12" xr:uid="{00000000-0005-0000-0000-000002000000}"/>
    <cellStyle name="Lien hypertexte" xfId="8" builtinId="8"/>
    <cellStyle name="Milliers" xfId="7" builtinId="3"/>
    <cellStyle name="Milliers 2" xfId="5" xr:uid="{00000000-0005-0000-0000-000005000000}"/>
    <cellStyle name="Monétaire" xfId="6" builtinId="4"/>
    <cellStyle name="Normal" xfId="0" builtinId="0"/>
    <cellStyle name="Normal 2" xfId="2" xr:uid="{00000000-0005-0000-0000-000008000000}"/>
    <cellStyle name="Normal 3" xfId="9" xr:uid="{00000000-0005-0000-0000-000009000000}"/>
    <cellStyle name="Normal 4" xfId="11" xr:uid="{00000000-0005-0000-0000-00000A000000}"/>
    <cellStyle name="Pourcentage 2" xfId="3" xr:uid="{00000000-0005-0000-0000-00000B000000}"/>
    <cellStyle name="Pourcentage 3" xfId="10" xr:uid="{00000000-0005-0000-0000-00000C000000}"/>
  </cellStyles>
  <dxfs count="0"/>
  <tableStyles count="0" defaultTableStyle="TableStyleMedium2" defaultPivotStyle="PivotStyleLight16"/>
  <colors>
    <mruColors>
      <color rgb="FFFFFFFF"/>
      <color rgb="FFFFFF99"/>
      <color rgb="FFE41D13"/>
      <color rgb="FFFBCBC9"/>
      <color rgb="FF000000"/>
      <color rgb="FFF69792"/>
      <color rgb="FFF1F5F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6.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304800</xdr:colOff>
      <xdr:row>1</xdr:row>
      <xdr:rowOff>77665</xdr:rowOff>
    </xdr:to>
    <xdr:sp macro="" textlink="">
      <xdr:nvSpPr>
        <xdr:cNvPr id="12290" name="anonymous_element_1" descr="Jalios">
          <a:extLst>
            <a:ext uri="{FF2B5EF4-FFF2-40B4-BE49-F238E27FC236}">
              <a16:creationId xmlns:a16="http://schemas.microsoft.com/office/drawing/2014/main" id="{00000000-0008-0000-0100-000002300000}"/>
            </a:ext>
          </a:extLst>
        </xdr:cNvPr>
        <xdr:cNvSpPr>
          <a:spLocks noChangeAspect="1" noChangeArrowheads="1"/>
        </xdr:cNvSpPr>
      </xdr:nvSpPr>
      <xdr:spPr bwMode="auto">
        <a:xfrm>
          <a:off x="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161925</xdr:colOff>
      <xdr:row>6</xdr:row>
      <xdr:rowOff>85725</xdr:rowOff>
    </xdr:from>
    <xdr:to>
      <xdr:col>6</xdr:col>
      <xdr:colOff>638175</xdr:colOff>
      <xdr:row>6</xdr:row>
      <xdr:rowOff>133350</xdr:rowOff>
    </xdr:to>
    <xdr:sp macro="" textlink="">
      <xdr:nvSpPr>
        <xdr:cNvPr id="2" name="Flèche droite 1">
          <a:extLst>
            <a:ext uri="{FF2B5EF4-FFF2-40B4-BE49-F238E27FC236}">
              <a16:creationId xmlns:a16="http://schemas.microsoft.com/office/drawing/2014/main" id="{00000000-0008-0000-0200-000002000000}"/>
            </a:ext>
          </a:extLst>
        </xdr:cNvPr>
        <xdr:cNvSpPr>
          <a:spLocks noChangeArrowheads="1"/>
        </xdr:cNvSpPr>
      </xdr:nvSpPr>
      <xdr:spPr bwMode="auto">
        <a:xfrm>
          <a:off x="6105525" y="1238250"/>
          <a:ext cx="476250" cy="47625"/>
        </a:xfrm>
        <a:prstGeom prst="rightArrow">
          <a:avLst>
            <a:gd name="adj1" fmla="val 50000"/>
            <a:gd name="adj2" fmla="val 48009"/>
          </a:avLst>
        </a:prstGeom>
        <a:solidFill>
          <a:srgbClr val="558ED5"/>
        </a:solidFill>
        <a:ln w="22225" algn="ctr">
          <a:solidFill>
            <a:srgbClr val="000000"/>
          </a:solidFill>
          <a:round/>
          <a:headEnd/>
          <a:tailEnd/>
        </a:ln>
        <a:effectLst>
          <a:outerShdw sx="999" sy="999" algn="ctr" rotWithShape="0">
            <a:srgbClr val="000000"/>
          </a:outerShdw>
        </a:effectLst>
        <a:extLst>
          <a:ext uri="{53640926-AAD7-44D8-BBD7-CCE9431645EC}">
            <a14:shadowObscured xmlns:a14="http://schemas.microsoft.com/office/drawing/2010/main" val="1"/>
          </a:ext>
        </a:extLst>
      </xdr:spPr>
    </xdr:sp>
    <xdr:clientData/>
  </xdr:twoCellAnchor>
  <xdr:twoCellAnchor>
    <xdr:from>
      <xdr:col>6</xdr:col>
      <xdr:colOff>142875</xdr:colOff>
      <xdr:row>22</xdr:row>
      <xdr:rowOff>180975</xdr:rowOff>
    </xdr:from>
    <xdr:to>
      <xdr:col>6</xdr:col>
      <xdr:colOff>619125</xdr:colOff>
      <xdr:row>22</xdr:row>
      <xdr:rowOff>228600</xdr:rowOff>
    </xdr:to>
    <xdr:sp macro="" textlink="">
      <xdr:nvSpPr>
        <xdr:cNvPr id="3" name="Flèche droite 2">
          <a:extLst>
            <a:ext uri="{FF2B5EF4-FFF2-40B4-BE49-F238E27FC236}">
              <a16:creationId xmlns:a16="http://schemas.microsoft.com/office/drawing/2014/main" id="{00000000-0008-0000-0200-000003000000}"/>
            </a:ext>
          </a:extLst>
        </xdr:cNvPr>
        <xdr:cNvSpPr>
          <a:spLocks noChangeArrowheads="1"/>
        </xdr:cNvSpPr>
      </xdr:nvSpPr>
      <xdr:spPr bwMode="auto">
        <a:xfrm>
          <a:off x="6086475" y="5676900"/>
          <a:ext cx="476250" cy="47625"/>
        </a:xfrm>
        <a:prstGeom prst="rightArrow">
          <a:avLst>
            <a:gd name="adj1" fmla="val 50000"/>
            <a:gd name="adj2" fmla="val 48009"/>
          </a:avLst>
        </a:prstGeom>
        <a:solidFill>
          <a:srgbClr val="558ED5"/>
        </a:solidFill>
        <a:ln w="22225" algn="ctr">
          <a:solidFill>
            <a:srgbClr val="000000"/>
          </a:solidFill>
          <a:round/>
          <a:headEnd/>
          <a:tailEnd/>
        </a:ln>
        <a:effectLst>
          <a:outerShdw sx="999" sy="999" algn="ctr" rotWithShape="0">
            <a:srgbClr val="000000"/>
          </a:outerShdw>
        </a:effectLst>
        <a:extLst>
          <a:ext uri="{53640926-AAD7-44D8-BBD7-CCE9431645EC}">
            <a14:shadowObscured xmlns:a14="http://schemas.microsoft.com/office/drawing/2010/main" val="1"/>
          </a:ext>
        </a:extLst>
      </xdr:spPr>
    </xdr:sp>
    <xdr:clientData/>
  </xdr:twoCellAnchor>
  <xdr:twoCellAnchor>
    <xdr:from>
      <xdr:col>6</xdr:col>
      <xdr:colOff>161925</xdr:colOff>
      <xdr:row>33</xdr:row>
      <xdr:rowOff>171450</xdr:rowOff>
    </xdr:from>
    <xdr:to>
      <xdr:col>6</xdr:col>
      <xdr:colOff>638175</xdr:colOff>
      <xdr:row>33</xdr:row>
      <xdr:rowOff>219075</xdr:rowOff>
    </xdr:to>
    <xdr:sp macro="" textlink="">
      <xdr:nvSpPr>
        <xdr:cNvPr id="4" name="Flèche droite 4">
          <a:extLst>
            <a:ext uri="{FF2B5EF4-FFF2-40B4-BE49-F238E27FC236}">
              <a16:creationId xmlns:a16="http://schemas.microsoft.com/office/drawing/2014/main" id="{00000000-0008-0000-0200-000004000000}"/>
            </a:ext>
          </a:extLst>
        </xdr:cNvPr>
        <xdr:cNvSpPr>
          <a:spLocks noChangeArrowheads="1"/>
        </xdr:cNvSpPr>
      </xdr:nvSpPr>
      <xdr:spPr bwMode="auto">
        <a:xfrm>
          <a:off x="6105525" y="9182100"/>
          <a:ext cx="476250" cy="47625"/>
        </a:xfrm>
        <a:prstGeom prst="rightArrow">
          <a:avLst>
            <a:gd name="adj1" fmla="val 50000"/>
            <a:gd name="adj2" fmla="val 48009"/>
          </a:avLst>
        </a:prstGeom>
        <a:solidFill>
          <a:srgbClr val="558ED5"/>
        </a:solidFill>
        <a:ln w="22225" algn="ctr">
          <a:solidFill>
            <a:srgbClr val="000000"/>
          </a:solidFill>
          <a:round/>
          <a:headEnd/>
          <a:tailEnd/>
        </a:ln>
        <a:effectLst>
          <a:outerShdw sx="999" sy="999" algn="ctr" rotWithShape="0">
            <a:srgbClr val="000000"/>
          </a:outerShdw>
        </a:effectLst>
        <a:extLst>
          <a:ext uri="{53640926-AAD7-44D8-BBD7-CCE9431645EC}">
            <a14:shadowObscured xmlns:a14="http://schemas.microsoft.com/office/drawing/2010/main" val="1"/>
          </a:ext>
        </a:extLst>
      </xdr:spPr>
    </xdr:sp>
    <xdr:clientData/>
  </xdr:twoCellAnchor>
  <xdr:twoCellAnchor>
    <xdr:from>
      <xdr:col>6</xdr:col>
      <xdr:colOff>142875</xdr:colOff>
      <xdr:row>34</xdr:row>
      <xdr:rowOff>190500</xdr:rowOff>
    </xdr:from>
    <xdr:to>
      <xdr:col>6</xdr:col>
      <xdr:colOff>619125</xdr:colOff>
      <xdr:row>34</xdr:row>
      <xdr:rowOff>238125</xdr:rowOff>
    </xdr:to>
    <xdr:sp macro="" textlink="">
      <xdr:nvSpPr>
        <xdr:cNvPr id="5" name="Flèche droite 5">
          <a:extLst>
            <a:ext uri="{FF2B5EF4-FFF2-40B4-BE49-F238E27FC236}">
              <a16:creationId xmlns:a16="http://schemas.microsoft.com/office/drawing/2014/main" id="{00000000-0008-0000-0200-000005000000}"/>
            </a:ext>
          </a:extLst>
        </xdr:cNvPr>
        <xdr:cNvSpPr>
          <a:spLocks noChangeArrowheads="1"/>
        </xdr:cNvSpPr>
      </xdr:nvSpPr>
      <xdr:spPr bwMode="auto">
        <a:xfrm>
          <a:off x="6086475" y="9582150"/>
          <a:ext cx="476250" cy="47625"/>
        </a:xfrm>
        <a:prstGeom prst="rightArrow">
          <a:avLst>
            <a:gd name="adj1" fmla="val 50000"/>
            <a:gd name="adj2" fmla="val 48009"/>
          </a:avLst>
        </a:prstGeom>
        <a:solidFill>
          <a:srgbClr val="558ED5"/>
        </a:solidFill>
        <a:ln w="22225" algn="ctr">
          <a:solidFill>
            <a:srgbClr val="000000"/>
          </a:solidFill>
          <a:round/>
          <a:headEnd/>
          <a:tailEnd/>
        </a:ln>
        <a:effectLst>
          <a:outerShdw sx="999" sy="999" algn="ctr" rotWithShape="0">
            <a:srgbClr val="000000"/>
          </a:outerShdw>
        </a:effectLst>
        <a:extLst>
          <a:ext uri="{53640926-AAD7-44D8-BBD7-CCE9431645EC}">
            <a14:shadowObscured xmlns:a14="http://schemas.microsoft.com/office/drawing/2010/main" val="1"/>
          </a:ext>
        </a:extLst>
      </xdr:spPr>
    </xdr:sp>
    <xdr:clientData/>
  </xdr:twoCellAnchor>
  <xdr:twoCellAnchor>
    <xdr:from>
      <xdr:col>6</xdr:col>
      <xdr:colOff>161925</xdr:colOff>
      <xdr:row>6</xdr:row>
      <xdr:rowOff>85725</xdr:rowOff>
    </xdr:from>
    <xdr:to>
      <xdr:col>6</xdr:col>
      <xdr:colOff>638175</xdr:colOff>
      <xdr:row>6</xdr:row>
      <xdr:rowOff>133350</xdr:rowOff>
    </xdr:to>
    <xdr:sp macro="" textlink="">
      <xdr:nvSpPr>
        <xdr:cNvPr id="6" name="Flèche droite 1">
          <a:extLst>
            <a:ext uri="{FF2B5EF4-FFF2-40B4-BE49-F238E27FC236}">
              <a16:creationId xmlns:a16="http://schemas.microsoft.com/office/drawing/2014/main" id="{00000000-0008-0000-0200-000006000000}"/>
            </a:ext>
          </a:extLst>
        </xdr:cNvPr>
        <xdr:cNvSpPr>
          <a:spLocks noChangeArrowheads="1"/>
        </xdr:cNvSpPr>
      </xdr:nvSpPr>
      <xdr:spPr bwMode="auto">
        <a:xfrm>
          <a:off x="6105525" y="1238250"/>
          <a:ext cx="476250" cy="47625"/>
        </a:xfrm>
        <a:prstGeom prst="rightArrow">
          <a:avLst>
            <a:gd name="adj1" fmla="val 50000"/>
            <a:gd name="adj2" fmla="val 48009"/>
          </a:avLst>
        </a:prstGeom>
        <a:solidFill>
          <a:srgbClr val="558ED5"/>
        </a:solidFill>
        <a:ln w="22225" algn="ctr">
          <a:solidFill>
            <a:srgbClr val="000000"/>
          </a:solidFill>
          <a:round/>
          <a:headEnd/>
          <a:tailEnd/>
        </a:ln>
        <a:effectLst>
          <a:outerShdw sx="999" sy="999" algn="ctr" rotWithShape="0">
            <a:srgbClr val="000000"/>
          </a:outerShdw>
        </a:effectLst>
        <a:extLst>
          <a:ext uri="{53640926-AAD7-44D8-BBD7-CCE9431645EC}">
            <a14:shadowObscured xmlns:a14="http://schemas.microsoft.com/office/drawing/2010/main" val="1"/>
          </a:ext>
        </a:extLst>
      </xdr:spPr>
    </xdr:sp>
    <xdr:clientData/>
  </xdr:twoCellAnchor>
  <xdr:twoCellAnchor>
    <xdr:from>
      <xdr:col>6</xdr:col>
      <xdr:colOff>142875</xdr:colOff>
      <xdr:row>22</xdr:row>
      <xdr:rowOff>180975</xdr:rowOff>
    </xdr:from>
    <xdr:to>
      <xdr:col>6</xdr:col>
      <xdr:colOff>619125</xdr:colOff>
      <xdr:row>22</xdr:row>
      <xdr:rowOff>228600</xdr:rowOff>
    </xdr:to>
    <xdr:sp macro="" textlink="">
      <xdr:nvSpPr>
        <xdr:cNvPr id="7" name="Flèche droite 2">
          <a:extLst>
            <a:ext uri="{FF2B5EF4-FFF2-40B4-BE49-F238E27FC236}">
              <a16:creationId xmlns:a16="http://schemas.microsoft.com/office/drawing/2014/main" id="{00000000-0008-0000-0200-000007000000}"/>
            </a:ext>
          </a:extLst>
        </xdr:cNvPr>
        <xdr:cNvSpPr>
          <a:spLocks noChangeArrowheads="1"/>
        </xdr:cNvSpPr>
      </xdr:nvSpPr>
      <xdr:spPr bwMode="auto">
        <a:xfrm>
          <a:off x="6086475" y="5676900"/>
          <a:ext cx="476250" cy="47625"/>
        </a:xfrm>
        <a:prstGeom prst="rightArrow">
          <a:avLst>
            <a:gd name="adj1" fmla="val 50000"/>
            <a:gd name="adj2" fmla="val 48009"/>
          </a:avLst>
        </a:prstGeom>
        <a:solidFill>
          <a:srgbClr val="558ED5"/>
        </a:solidFill>
        <a:ln w="22225" algn="ctr">
          <a:solidFill>
            <a:srgbClr val="000000"/>
          </a:solidFill>
          <a:round/>
          <a:headEnd/>
          <a:tailEnd/>
        </a:ln>
        <a:effectLst>
          <a:outerShdw sx="999" sy="999" algn="ctr" rotWithShape="0">
            <a:srgbClr val="000000"/>
          </a:outerShdw>
        </a:effectLst>
        <a:extLst>
          <a:ext uri="{53640926-AAD7-44D8-BBD7-CCE9431645EC}">
            <a14:shadowObscured xmlns:a14="http://schemas.microsoft.com/office/drawing/2010/main" val="1"/>
          </a:ext>
        </a:extLst>
      </xdr:spPr>
    </xdr:sp>
    <xdr:clientData/>
  </xdr:twoCellAnchor>
  <xdr:twoCellAnchor>
    <xdr:from>
      <xdr:col>6</xdr:col>
      <xdr:colOff>161925</xdr:colOff>
      <xdr:row>33</xdr:row>
      <xdr:rowOff>171450</xdr:rowOff>
    </xdr:from>
    <xdr:to>
      <xdr:col>6</xdr:col>
      <xdr:colOff>638175</xdr:colOff>
      <xdr:row>33</xdr:row>
      <xdr:rowOff>219075</xdr:rowOff>
    </xdr:to>
    <xdr:sp macro="" textlink="">
      <xdr:nvSpPr>
        <xdr:cNvPr id="8" name="Flèche droite 4">
          <a:extLst>
            <a:ext uri="{FF2B5EF4-FFF2-40B4-BE49-F238E27FC236}">
              <a16:creationId xmlns:a16="http://schemas.microsoft.com/office/drawing/2014/main" id="{00000000-0008-0000-0200-000008000000}"/>
            </a:ext>
          </a:extLst>
        </xdr:cNvPr>
        <xdr:cNvSpPr>
          <a:spLocks noChangeArrowheads="1"/>
        </xdr:cNvSpPr>
      </xdr:nvSpPr>
      <xdr:spPr bwMode="auto">
        <a:xfrm>
          <a:off x="6105525" y="9182100"/>
          <a:ext cx="476250" cy="47625"/>
        </a:xfrm>
        <a:prstGeom prst="rightArrow">
          <a:avLst>
            <a:gd name="adj1" fmla="val 50000"/>
            <a:gd name="adj2" fmla="val 48009"/>
          </a:avLst>
        </a:prstGeom>
        <a:solidFill>
          <a:srgbClr val="558ED5"/>
        </a:solidFill>
        <a:ln w="22225" algn="ctr">
          <a:solidFill>
            <a:srgbClr val="000000"/>
          </a:solidFill>
          <a:round/>
          <a:headEnd/>
          <a:tailEnd/>
        </a:ln>
        <a:effectLst>
          <a:outerShdw sx="999" sy="999" algn="ctr" rotWithShape="0">
            <a:srgbClr val="000000"/>
          </a:outerShdw>
        </a:effectLst>
        <a:extLst>
          <a:ext uri="{53640926-AAD7-44D8-BBD7-CCE9431645EC}">
            <a14:shadowObscured xmlns:a14="http://schemas.microsoft.com/office/drawing/2010/main" val="1"/>
          </a:ext>
        </a:extLst>
      </xdr:spPr>
    </xdr:sp>
    <xdr:clientData/>
  </xdr:twoCellAnchor>
  <xdr:twoCellAnchor>
    <xdr:from>
      <xdr:col>6</xdr:col>
      <xdr:colOff>142875</xdr:colOff>
      <xdr:row>34</xdr:row>
      <xdr:rowOff>190500</xdr:rowOff>
    </xdr:from>
    <xdr:to>
      <xdr:col>6</xdr:col>
      <xdr:colOff>619125</xdr:colOff>
      <xdr:row>34</xdr:row>
      <xdr:rowOff>238125</xdr:rowOff>
    </xdr:to>
    <xdr:sp macro="" textlink="">
      <xdr:nvSpPr>
        <xdr:cNvPr id="9" name="Flèche droite 5">
          <a:extLst>
            <a:ext uri="{FF2B5EF4-FFF2-40B4-BE49-F238E27FC236}">
              <a16:creationId xmlns:a16="http://schemas.microsoft.com/office/drawing/2014/main" id="{00000000-0008-0000-0200-000009000000}"/>
            </a:ext>
          </a:extLst>
        </xdr:cNvPr>
        <xdr:cNvSpPr>
          <a:spLocks noChangeArrowheads="1"/>
        </xdr:cNvSpPr>
      </xdr:nvSpPr>
      <xdr:spPr bwMode="auto">
        <a:xfrm>
          <a:off x="6086475" y="9582150"/>
          <a:ext cx="476250" cy="47625"/>
        </a:xfrm>
        <a:prstGeom prst="rightArrow">
          <a:avLst>
            <a:gd name="adj1" fmla="val 50000"/>
            <a:gd name="adj2" fmla="val 48009"/>
          </a:avLst>
        </a:prstGeom>
        <a:solidFill>
          <a:srgbClr val="558ED5"/>
        </a:solidFill>
        <a:ln w="22225" algn="ctr">
          <a:solidFill>
            <a:srgbClr val="000000"/>
          </a:solidFill>
          <a:round/>
          <a:headEnd/>
          <a:tailEnd/>
        </a:ln>
        <a:effectLst>
          <a:outerShdw sx="999" sy="999" algn="ctr" rotWithShape="0">
            <a:srgbClr val="000000"/>
          </a:outerShdw>
        </a:effectLst>
        <a:extLst>
          <a:ext uri="{53640926-AAD7-44D8-BBD7-CCE9431645EC}">
            <a14:shadowObscured xmlns:a14="http://schemas.microsoft.com/office/drawing/2010/main" val="1"/>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0</xdr:colOff>
      <xdr:row>8</xdr:row>
      <xdr:rowOff>15240</xdr:rowOff>
    </xdr:from>
    <xdr:to>
      <xdr:col>2</xdr:col>
      <xdr:colOff>1</xdr:colOff>
      <xdr:row>10</xdr:row>
      <xdr:rowOff>12212</xdr:rowOff>
    </xdr:to>
    <xdr:cxnSp macro="">
      <xdr:nvCxnSpPr>
        <xdr:cNvPr id="2" name="Connecteur droit avec flèche 1">
          <a:extLst>
            <a:ext uri="{FF2B5EF4-FFF2-40B4-BE49-F238E27FC236}">
              <a16:creationId xmlns:a16="http://schemas.microsoft.com/office/drawing/2014/main" id="{00000000-0008-0000-0300-000002000000}"/>
            </a:ext>
          </a:extLst>
        </xdr:cNvPr>
        <xdr:cNvCxnSpPr/>
      </xdr:nvCxnSpPr>
      <xdr:spPr>
        <a:xfrm flipH="1">
          <a:off x="1743075" y="1567815"/>
          <a:ext cx="1" cy="387497"/>
        </a:xfrm>
        <a:prstGeom prst="straightConnector1">
          <a:avLst/>
        </a:prstGeom>
        <a:ln w="127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12</xdr:row>
      <xdr:rowOff>38100</xdr:rowOff>
    </xdr:from>
    <xdr:to>
      <xdr:col>2</xdr:col>
      <xdr:colOff>7620</xdr:colOff>
      <xdr:row>13</xdr:row>
      <xdr:rowOff>182880</xdr:rowOff>
    </xdr:to>
    <xdr:cxnSp macro="">
      <xdr:nvCxnSpPr>
        <xdr:cNvPr id="3" name="Connecteur droit avec flèche 2">
          <a:extLst>
            <a:ext uri="{FF2B5EF4-FFF2-40B4-BE49-F238E27FC236}">
              <a16:creationId xmlns:a16="http://schemas.microsoft.com/office/drawing/2014/main" id="{00000000-0008-0000-0300-000003000000}"/>
            </a:ext>
          </a:extLst>
        </xdr:cNvPr>
        <xdr:cNvCxnSpPr/>
      </xdr:nvCxnSpPr>
      <xdr:spPr>
        <a:xfrm flipV="1">
          <a:off x="1743075" y="2381250"/>
          <a:ext cx="7620" cy="344805"/>
        </a:xfrm>
        <a:prstGeom prst="straightConnector1">
          <a:avLst/>
        </a:prstGeom>
        <a:ln w="127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0</xdr:colOff>
      <xdr:row>15</xdr:row>
      <xdr:rowOff>182880</xdr:rowOff>
    </xdr:from>
    <xdr:to>
      <xdr:col>4</xdr:col>
      <xdr:colOff>7620</xdr:colOff>
      <xdr:row>21</xdr:row>
      <xdr:rowOff>0</xdr:rowOff>
    </xdr:to>
    <xdr:cxnSp macro="">
      <xdr:nvCxnSpPr>
        <xdr:cNvPr id="4" name="Connecteur droit avec flèche 3">
          <a:extLst>
            <a:ext uri="{FF2B5EF4-FFF2-40B4-BE49-F238E27FC236}">
              <a16:creationId xmlns:a16="http://schemas.microsoft.com/office/drawing/2014/main" id="{00000000-0008-0000-0300-000004000000}"/>
            </a:ext>
          </a:extLst>
        </xdr:cNvPr>
        <xdr:cNvCxnSpPr/>
      </xdr:nvCxnSpPr>
      <xdr:spPr>
        <a:xfrm flipH="1" flipV="1">
          <a:off x="2724150" y="3116580"/>
          <a:ext cx="988695" cy="988695"/>
        </a:xfrm>
        <a:prstGeom prst="straightConnector1">
          <a:avLst/>
        </a:prstGeom>
        <a:ln w="127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7620</xdr:colOff>
      <xdr:row>10</xdr:row>
      <xdr:rowOff>7620</xdr:rowOff>
    </xdr:from>
    <xdr:to>
      <xdr:col>5</xdr:col>
      <xdr:colOff>7620</xdr:colOff>
      <xdr:row>11</xdr:row>
      <xdr:rowOff>0</xdr:rowOff>
    </xdr:to>
    <xdr:cxnSp macro="">
      <xdr:nvCxnSpPr>
        <xdr:cNvPr id="5" name="Connecteur droit avec flèche 4">
          <a:extLst>
            <a:ext uri="{FF2B5EF4-FFF2-40B4-BE49-F238E27FC236}">
              <a16:creationId xmlns:a16="http://schemas.microsoft.com/office/drawing/2014/main" id="{00000000-0008-0000-0300-000005000000}"/>
            </a:ext>
          </a:extLst>
        </xdr:cNvPr>
        <xdr:cNvCxnSpPr/>
      </xdr:nvCxnSpPr>
      <xdr:spPr>
        <a:xfrm>
          <a:off x="4474845" y="1950720"/>
          <a:ext cx="0" cy="192405"/>
        </a:xfrm>
        <a:prstGeom prst="straightConnector1">
          <a:avLst/>
        </a:prstGeom>
        <a:ln w="127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0</xdr:colOff>
      <xdr:row>15</xdr:row>
      <xdr:rowOff>22860</xdr:rowOff>
    </xdr:from>
    <xdr:to>
      <xdr:col>6</xdr:col>
      <xdr:colOff>15240</xdr:colOff>
      <xdr:row>20</xdr:row>
      <xdr:rowOff>182880</xdr:rowOff>
    </xdr:to>
    <xdr:cxnSp macro="">
      <xdr:nvCxnSpPr>
        <xdr:cNvPr id="6" name="Connecteur droit avec flèche 5">
          <a:extLst>
            <a:ext uri="{FF2B5EF4-FFF2-40B4-BE49-F238E27FC236}">
              <a16:creationId xmlns:a16="http://schemas.microsoft.com/office/drawing/2014/main" id="{00000000-0008-0000-0300-000006000000}"/>
            </a:ext>
          </a:extLst>
        </xdr:cNvPr>
        <xdr:cNvCxnSpPr/>
      </xdr:nvCxnSpPr>
      <xdr:spPr>
        <a:xfrm flipH="1" flipV="1">
          <a:off x="2724150" y="2956560"/>
          <a:ext cx="2520315" cy="1141095"/>
        </a:xfrm>
        <a:prstGeom prst="straightConnector1">
          <a:avLst/>
        </a:prstGeom>
        <a:ln w="127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7620</xdr:colOff>
      <xdr:row>13</xdr:row>
      <xdr:rowOff>15240</xdr:rowOff>
    </xdr:from>
    <xdr:to>
      <xdr:col>4</xdr:col>
      <xdr:colOff>0</xdr:colOff>
      <xdr:row>14</xdr:row>
      <xdr:rowOff>15240</xdr:rowOff>
    </xdr:to>
    <xdr:cxnSp macro="">
      <xdr:nvCxnSpPr>
        <xdr:cNvPr id="7" name="Connecteur droit avec flèche 6">
          <a:extLst>
            <a:ext uri="{FF2B5EF4-FFF2-40B4-BE49-F238E27FC236}">
              <a16:creationId xmlns:a16="http://schemas.microsoft.com/office/drawing/2014/main" id="{00000000-0008-0000-0300-000007000000}"/>
            </a:ext>
          </a:extLst>
        </xdr:cNvPr>
        <xdr:cNvCxnSpPr/>
      </xdr:nvCxnSpPr>
      <xdr:spPr>
        <a:xfrm flipH="1">
          <a:off x="2731770" y="2558415"/>
          <a:ext cx="973455" cy="200025"/>
        </a:xfrm>
        <a:prstGeom prst="straightConnector1">
          <a:avLst/>
        </a:prstGeom>
        <a:ln w="127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784860</xdr:colOff>
      <xdr:row>12</xdr:row>
      <xdr:rowOff>106680</xdr:rowOff>
    </xdr:from>
    <xdr:to>
      <xdr:col>9</xdr:col>
      <xdr:colOff>784860</xdr:colOff>
      <xdr:row>21</xdr:row>
      <xdr:rowOff>0</xdr:rowOff>
    </xdr:to>
    <xdr:cxnSp macro="">
      <xdr:nvCxnSpPr>
        <xdr:cNvPr id="8" name="Connecteur droit avec flèche 7">
          <a:extLst>
            <a:ext uri="{FF2B5EF4-FFF2-40B4-BE49-F238E27FC236}">
              <a16:creationId xmlns:a16="http://schemas.microsoft.com/office/drawing/2014/main" id="{00000000-0008-0000-0300-000008000000}"/>
            </a:ext>
          </a:extLst>
        </xdr:cNvPr>
        <xdr:cNvCxnSpPr/>
      </xdr:nvCxnSpPr>
      <xdr:spPr>
        <a:xfrm flipH="1">
          <a:off x="6757035" y="2449830"/>
          <a:ext cx="1524000" cy="1655445"/>
        </a:xfrm>
        <a:prstGeom prst="straightConnector1">
          <a:avLst/>
        </a:prstGeom>
        <a:ln w="127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0</xdr:colOff>
      <xdr:row>7</xdr:row>
      <xdr:rowOff>109904</xdr:rowOff>
    </xdr:from>
    <xdr:to>
      <xdr:col>3</xdr:col>
      <xdr:colOff>952500</xdr:colOff>
      <xdr:row>11</xdr:row>
      <xdr:rowOff>0</xdr:rowOff>
    </xdr:to>
    <xdr:cxnSp macro="">
      <xdr:nvCxnSpPr>
        <xdr:cNvPr id="9" name="Connecteur droit avec flèche 8">
          <a:extLst>
            <a:ext uri="{FF2B5EF4-FFF2-40B4-BE49-F238E27FC236}">
              <a16:creationId xmlns:a16="http://schemas.microsoft.com/office/drawing/2014/main" id="{00000000-0008-0000-0300-000009000000}"/>
            </a:ext>
          </a:extLst>
        </xdr:cNvPr>
        <xdr:cNvCxnSpPr/>
      </xdr:nvCxnSpPr>
      <xdr:spPr>
        <a:xfrm flipV="1">
          <a:off x="2724150" y="1471979"/>
          <a:ext cx="952500" cy="671146"/>
        </a:xfrm>
        <a:prstGeom prst="straightConnector1">
          <a:avLst/>
        </a:prstGeom>
        <a:ln w="127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9</xdr:row>
      <xdr:rowOff>0</xdr:rowOff>
    </xdr:from>
    <xdr:to>
      <xdr:col>7</xdr:col>
      <xdr:colOff>0</xdr:colOff>
      <xdr:row>11</xdr:row>
      <xdr:rowOff>22860</xdr:rowOff>
    </xdr:to>
    <xdr:cxnSp macro="">
      <xdr:nvCxnSpPr>
        <xdr:cNvPr id="10" name="Connecteur droit avec flèche 9">
          <a:extLst>
            <a:ext uri="{FF2B5EF4-FFF2-40B4-BE49-F238E27FC236}">
              <a16:creationId xmlns:a16="http://schemas.microsoft.com/office/drawing/2014/main" id="{00000000-0008-0000-0300-00000A000000}"/>
            </a:ext>
          </a:extLst>
        </xdr:cNvPr>
        <xdr:cNvCxnSpPr/>
      </xdr:nvCxnSpPr>
      <xdr:spPr>
        <a:xfrm>
          <a:off x="5229225" y="1743075"/>
          <a:ext cx="762000" cy="422910"/>
        </a:xfrm>
        <a:prstGeom prst="straightConnector1">
          <a:avLst/>
        </a:prstGeom>
        <a:ln w="127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7</xdr:row>
      <xdr:rowOff>7620</xdr:rowOff>
    </xdr:from>
    <xdr:to>
      <xdr:col>7</xdr:col>
      <xdr:colOff>0</xdr:colOff>
      <xdr:row>8</xdr:row>
      <xdr:rowOff>11723</xdr:rowOff>
    </xdr:to>
    <xdr:cxnSp macro="">
      <xdr:nvCxnSpPr>
        <xdr:cNvPr id="11" name="Connecteur droit avec flèche 10">
          <a:extLst>
            <a:ext uri="{FF2B5EF4-FFF2-40B4-BE49-F238E27FC236}">
              <a16:creationId xmlns:a16="http://schemas.microsoft.com/office/drawing/2014/main" id="{00000000-0008-0000-0300-00000B000000}"/>
            </a:ext>
          </a:extLst>
        </xdr:cNvPr>
        <xdr:cNvCxnSpPr/>
      </xdr:nvCxnSpPr>
      <xdr:spPr>
        <a:xfrm flipV="1">
          <a:off x="5229225" y="1369695"/>
          <a:ext cx="762000" cy="194603"/>
        </a:xfrm>
        <a:prstGeom prst="straightConnector1">
          <a:avLst/>
        </a:prstGeom>
        <a:ln w="127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5862</xdr:colOff>
      <xdr:row>15</xdr:row>
      <xdr:rowOff>187569</xdr:rowOff>
    </xdr:from>
    <xdr:to>
      <xdr:col>6</xdr:col>
      <xdr:colOff>5862</xdr:colOff>
      <xdr:row>18</xdr:row>
      <xdr:rowOff>0</xdr:rowOff>
    </xdr:to>
    <xdr:cxnSp macro="">
      <xdr:nvCxnSpPr>
        <xdr:cNvPr id="12" name="Connecteur droit avec flèche 11">
          <a:extLst>
            <a:ext uri="{FF2B5EF4-FFF2-40B4-BE49-F238E27FC236}">
              <a16:creationId xmlns:a16="http://schemas.microsoft.com/office/drawing/2014/main" id="{00000000-0008-0000-0300-00000C000000}"/>
            </a:ext>
          </a:extLst>
        </xdr:cNvPr>
        <xdr:cNvCxnSpPr/>
      </xdr:nvCxnSpPr>
      <xdr:spPr>
        <a:xfrm>
          <a:off x="4473087" y="3121269"/>
          <a:ext cx="762000" cy="412506"/>
        </a:xfrm>
        <a:prstGeom prst="straightConnector1">
          <a:avLst/>
        </a:prstGeom>
        <a:ln w="127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7620</xdr:colOff>
      <xdr:row>11</xdr:row>
      <xdr:rowOff>0</xdr:rowOff>
    </xdr:from>
    <xdr:to>
      <xdr:col>10</xdr:col>
      <xdr:colOff>0</xdr:colOff>
      <xdr:row>11</xdr:row>
      <xdr:rowOff>182880</xdr:rowOff>
    </xdr:to>
    <xdr:cxnSp macro="">
      <xdr:nvCxnSpPr>
        <xdr:cNvPr id="13" name="Connecteur droit avec flèche 12">
          <a:extLst>
            <a:ext uri="{FF2B5EF4-FFF2-40B4-BE49-F238E27FC236}">
              <a16:creationId xmlns:a16="http://schemas.microsoft.com/office/drawing/2014/main" id="{00000000-0008-0000-0300-00000D000000}"/>
            </a:ext>
          </a:extLst>
        </xdr:cNvPr>
        <xdr:cNvCxnSpPr/>
      </xdr:nvCxnSpPr>
      <xdr:spPr>
        <a:xfrm>
          <a:off x="7522845" y="2143125"/>
          <a:ext cx="754380" cy="182880"/>
        </a:xfrm>
        <a:prstGeom prst="straightConnector1">
          <a:avLst/>
        </a:prstGeom>
        <a:ln w="127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7620</xdr:colOff>
      <xdr:row>9</xdr:row>
      <xdr:rowOff>0</xdr:rowOff>
    </xdr:from>
    <xdr:to>
      <xdr:col>11</xdr:col>
      <xdr:colOff>15240</xdr:colOff>
      <xdr:row>11</xdr:row>
      <xdr:rowOff>0</xdr:rowOff>
    </xdr:to>
    <xdr:cxnSp macro="">
      <xdr:nvCxnSpPr>
        <xdr:cNvPr id="14" name="Connecteur droit avec flèche 13">
          <a:extLst>
            <a:ext uri="{FF2B5EF4-FFF2-40B4-BE49-F238E27FC236}">
              <a16:creationId xmlns:a16="http://schemas.microsoft.com/office/drawing/2014/main" id="{00000000-0008-0000-0300-00000E000000}"/>
            </a:ext>
          </a:extLst>
        </xdr:cNvPr>
        <xdr:cNvCxnSpPr/>
      </xdr:nvCxnSpPr>
      <xdr:spPr>
        <a:xfrm flipH="1" flipV="1">
          <a:off x="9046845" y="1743075"/>
          <a:ext cx="7620" cy="400050"/>
        </a:xfrm>
        <a:prstGeom prst="straightConnector1">
          <a:avLst/>
        </a:prstGeom>
        <a:ln w="127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7620</xdr:colOff>
      <xdr:row>14</xdr:row>
      <xdr:rowOff>22860</xdr:rowOff>
    </xdr:from>
    <xdr:to>
      <xdr:col>13</xdr:col>
      <xdr:colOff>777240</xdr:colOff>
      <xdr:row>15</xdr:row>
      <xdr:rowOff>15240</xdr:rowOff>
    </xdr:to>
    <xdr:cxnSp macro="">
      <xdr:nvCxnSpPr>
        <xdr:cNvPr id="15" name="Connecteur droit avec flèche 14">
          <a:extLst>
            <a:ext uri="{FF2B5EF4-FFF2-40B4-BE49-F238E27FC236}">
              <a16:creationId xmlns:a16="http://schemas.microsoft.com/office/drawing/2014/main" id="{00000000-0008-0000-0300-00000F000000}"/>
            </a:ext>
          </a:extLst>
        </xdr:cNvPr>
        <xdr:cNvCxnSpPr/>
      </xdr:nvCxnSpPr>
      <xdr:spPr>
        <a:xfrm flipH="1">
          <a:off x="9808845" y="2766060"/>
          <a:ext cx="1512570" cy="182880"/>
        </a:xfrm>
        <a:prstGeom prst="straightConnector1">
          <a:avLst/>
        </a:prstGeom>
        <a:ln w="127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0</xdr:colOff>
      <xdr:row>19</xdr:row>
      <xdr:rowOff>0</xdr:rowOff>
    </xdr:from>
    <xdr:to>
      <xdr:col>11</xdr:col>
      <xdr:colOff>11723</xdr:colOff>
      <xdr:row>20</xdr:row>
      <xdr:rowOff>0</xdr:rowOff>
    </xdr:to>
    <xdr:cxnSp macro="">
      <xdr:nvCxnSpPr>
        <xdr:cNvPr id="16" name="Connecteur droit avec flèche 15">
          <a:extLst>
            <a:ext uri="{FF2B5EF4-FFF2-40B4-BE49-F238E27FC236}">
              <a16:creationId xmlns:a16="http://schemas.microsoft.com/office/drawing/2014/main" id="{00000000-0008-0000-0300-000010000000}"/>
            </a:ext>
          </a:extLst>
        </xdr:cNvPr>
        <xdr:cNvCxnSpPr/>
      </xdr:nvCxnSpPr>
      <xdr:spPr>
        <a:xfrm>
          <a:off x="9039225" y="3714750"/>
          <a:ext cx="11723" cy="200025"/>
        </a:xfrm>
        <a:prstGeom prst="straightConnector1">
          <a:avLst/>
        </a:prstGeom>
        <a:ln w="127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0</xdr:colOff>
      <xdr:row>18</xdr:row>
      <xdr:rowOff>5862</xdr:rowOff>
    </xdr:from>
    <xdr:to>
      <xdr:col>12</xdr:col>
      <xdr:colOff>785446</xdr:colOff>
      <xdr:row>18</xdr:row>
      <xdr:rowOff>15240</xdr:rowOff>
    </xdr:to>
    <xdr:cxnSp macro="">
      <xdr:nvCxnSpPr>
        <xdr:cNvPr id="17" name="Connecteur droit avec flèche 16">
          <a:extLst>
            <a:ext uri="{FF2B5EF4-FFF2-40B4-BE49-F238E27FC236}">
              <a16:creationId xmlns:a16="http://schemas.microsoft.com/office/drawing/2014/main" id="{00000000-0008-0000-0300-000011000000}"/>
            </a:ext>
          </a:extLst>
        </xdr:cNvPr>
        <xdr:cNvCxnSpPr/>
      </xdr:nvCxnSpPr>
      <xdr:spPr>
        <a:xfrm flipV="1">
          <a:off x="9801225" y="3539637"/>
          <a:ext cx="766396" cy="9378"/>
        </a:xfrm>
        <a:prstGeom prst="straightConnector1">
          <a:avLst/>
        </a:prstGeom>
        <a:ln w="127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0</xdr:colOff>
      <xdr:row>13</xdr:row>
      <xdr:rowOff>5861</xdr:rowOff>
    </xdr:from>
    <xdr:to>
      <xdr:col>11</xdr:col>
      <xdr:colOff>5862</xdr:colOff>
      <xdr:row>14</xdr:row>
      <xdr:rowOff>5861</xdr:rowOff>
    </xdr:to>
    <xdr:cxnSp macro="">
      <xdr:nvCxnSpPr>
        <xdr:cNvPr id="18" name="Connecteur droit avec flèche 17">
          <a:extLst>
            <a:ext uri="{FF2B5EF4-FFF2-40B4-BE49-F238E27FC236}">
              <a16:creationId xmlns:a16="http://schemas.microsoft.com/office/drawing/2014/main" id="{00000000-0008-0000-0300-000012000000}"/>
            </a:ext>
          </a:extLst>
        </xdr:cNvPr>
        <xdr:cNvCxnSpPr/>
      </xdr:nvCxnSpPr>
      <xdr:spPr>
        <a:xfrm flipH="1">
          <a:off x="9039225" y="2549036"/>
          <a:ext cx="5862" cy="200025"/>
        </a:xfrm>
        <a:prstGeom prst="straightConnector1">
          <a:avLst/>
        </a:prstGeom>
        <a:ln w="127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312420</xdr:colOff>
      <xdr:row>11</xdr:row>
      <xdr:rowOff>7620</xdr:rowOff>
    </xdr:from>
    <xdr:to>
      <xdr:col>0</xdr:col>
      <xdr:colOff>784860</xdr:colOff>
      <xdr:row>19</xdr:row>
      <xdr:rowOff>0</xdr:rowOff>
    </xdr:to>
    <xdr:cxnSp macro="">
      <xdr:nvCxnSpPr>
        <xdr:cNvPr id="19" name="Connecteur droit avec flèche 18">
          <a:extLst>
            <a:ext uri="{FF2B5EF4-FFF2-40B4-BE49-F238E27FC236}">
              <a16:creationId xmlns:a16="http://schemas.microsoft.com/office/drawing/2014/main" id="{00000000-0008-0000-0300-000013000000}"/>
            </a:ext>
          </a:extLst>
        </xdr:cNvPr>
        <xdr:cNvCxnSpPr/>
      </xdr:nvCxnSpPr>
      <xdr:spPr>
        <a:xfrm flipV="1">
          <a:off x="312420" y="2150745"/>
          <a:ext cx="453390" cy="1564005"/>
        </a:xfrm>
        <a:prstGeom prst="straightConnector1">
          <a:avLst/>
        </a:prstGeom>
        <a:ln w="127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7620</xdr:colOff>
      <xdr:row>8</xdr:row>
      <xdr:rowOff>22860</xdr:rowOff>
    </xdr:from>
    <xdr:to>
      <xdr:col>12</xdr:col>
      <xdr:colOff>784860</xdr:colOff>
      <xdr:row>10</xdr:row>
      <xdr:rowOff>182880</xdr:rowOff>
    </xdr:to>
    <xdr:cxnSp macro="">
      <xdr:nvCxnSpPr>
        <xdr:cNvPr id="20" name="Connecteur droit avec flèche 19">
          <a:extLst>
            <a:ext uri="{FF2B5EF4-FFF2-40B4-BE49-F238E27FC236}">
              <a16:creationId xmlns:a16="http://schemas.microsoft.com/office/drawing/2014/main" id="{00000000-0008-0000-0300-000014000000}"/>
            </a:ext>
          </a:extLst>
        </xdr:cNvPr>
        <xdr:cNvCxnSpPr/>
      </xdr:nvCxnSpPr>
      <xdr:spPr>
        <a:xfrm flipV="1">
          <a:off x="9808845" y="1575435"/>
          <a:ext cx="758190" cy="550545"/>
        </a:xfrm>
        <a:prstGeom prst="straightConnector1">
          <a:avLst/>
        </a:prstGeom>
        <a:ln w="127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0</xdr:colOff>
      <xdr:row>20</xdr:row>
      <xdr:rowOff>193430</xdr:rowOff>
    </xdr:from>
    <xdr:to>
      <xdr:col>13</xdr:col>
      <xdr:colOff>0</xdr:colOff>
      <xdr:row>23</xdr:row>
      <xdr:rowOff>182880</xdr:rowOff>
    </xdr:to>
    <xdr:cxnSp macro="">
      <xdr:nvCxnSpPr>
        <xdr:cNvPr id="21" name="Connecteur droit avec flèche 20">
          <a:extLst>
            <a:ext uri="{FF2B5EF4-FFF2-40B4-BE49-F238E27FC236}">
              <a16:creationId xmlns:a16="http://schemas.microsoft.com/office/drawing/2014/main" id="{00000000-0008-0000-0300-000015000000}"/>
            </a:ext>
          </a:extLst>
        </xdr:cNvPr>
        <xdr:cNvCxnSpPr/>
      </xdr:nvCxnSpPr>
      <xdr:spPr>
        <a:xfrm>
          <a:off x="9801225" y="4108205"/>
          <a:ext cx="762000" cy="570475"/>
        </a:xfrm>
        <a:prstGeom prst="straightConnector1">
          <a:avLst/>
        </a:prstGeom>
        <a:ln w="127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5861</xdr:colOff>
      <xdr:row>22</xdr:row>
      <xdr:rowOff>0</xdr:rowOff>
    </xdr:from>
    <xdr:to>
      <xdr:col>11</xdr:col>
      <xdr:colOff>5861</xdr:colOff>
      <xdr:row>23</xdr:row>
      <xdr:rowOff>0</xdr:rowOff>
    </xdr:to>
    <xdr:cxnSp macro="">
      <xdr:nvCxnSpPr>
        <xdr:cNvPr id="22" name="Connecteur droit avec flèche 21">
          <a:extLst>
            <a:ext uri="{FF2B5EF4-FFF2-40B4-BE49-F238E27FC236}">
              <a16:creationId xmlns:a16="http://schemas.microsoft.com/office/drawing/2014/main" id="{00000000-0008-0000-0300-000016000000}"/>
            </a:ext>
          </a:extLst>
        </xdr:cNvPr>
        <xdr:cNvCxnSpPr/>
      </xdr:nvCxnSpPr>
      <xdr:spPr>
        <a:xfrm>
          <a:off x="9045086" y="4295775"/>
          <a:ext cx="0" cy="200025"/>
        </a:xfrm>
        <a:prstGeom prst="straightConnector1">
          <a:avLst/>
        </a:prstGeom>
        <a:ln w="127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0</xdr:colOff>
      <xdr:row>22</xdr:row>
      <xdr:rowOff>7620</xdr:rowOff>
    </xdr:from>
    <xdr:to>
      <xdr:col>8</xdr:col>
      <xdr:colOff>784860</xdr:colOff>
      <xdr:row>24</xdr:row>
      <xdr:rowOff>182880</xdr:rowOff>
    </xdr:to>
    <xdr:cxnSp macro="">
      <xdr:nvCxnSpPr>
        <xdr:cNvPr id="23" name="Connecteur droit avec flèche 22">
          <a:extLst>
            <a:ext uri="{FF2B5EF4-FFF2-40B4-BE49-F238E27FC236}">
              <a16:creationId xmlns:a16="http://schemas.microsoft.com/office/drawing/2014/main" id="{00000000-0008-0000-0300-000017000000}"/>
            </a:ext>
          </a:extLst>
        </xdr:cNvPr>
        <xdr:cNvCxnSpPr/>
      </xdr:nvCxnSpPr>
      <xdr:spPr>
        <a:xfrm flipV="1">
          <a:off x="6753225" y="4303395"/>
          <a:ext cx="765810" cy="575310"/>
        </a:xfrm>
        <a:prstGeom prst="straightConnector1">
          <a:avLst/>
        </a:prstGeom>
        <a:ln w="127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114300</xdr:colOff>
      <xdr:row>13</xdr:row>
      <xdr:rowOff>76200</xdr:rowOff>
    </xdr:from>
    <xdr:to>
      <xdr:col>3</xdr:col>
      <xdr:colOff>619125</xdr:colOff>
      <xdr:row>13</xdr:row>
      <xdr:rowOff>123825</xdr:rowOff>
    </xdr:to>
    <xdr:sp macro="" textlink="">
      <xdr:nvSpPr>
        <xdr:cNvPr id="2" name="Flèche droite 1">
          <a:extLst>
            <a:ext uri="{FF2B5EF4-FFF2-40B4-BE49-F238E27FC236}">
              <a16:creationId xmlns:a16="http://schemas.microsoft.com/office/drawing/2014/main" id="{00000000-0008-0000-0700-000002000000}"/>
            </a:ext>
          </a:extLst>
        </xdr:cNvPr>
        <xdr:cNvSpPr>
          <a:spLocks noChangeArrowheads="1"/>
        </xdr:cNvSpPr>
      </xdr:nvSpPr>
      <xdr:spPr bwMode="auto">
        <a:xfrm>
          <a:off x="6705600" y="3343275"/>
          <a:ext cx="504825" cy="47625"/>
        </a:xfrm>
        <a:prstGeom prst="rightArrow">
          <a:avLst>
            <a:gd name="adj1" fmla="val 50000"/>
            <a:gd name="adj2" fmla="val 47994"/>
          </a:avLst>
        </a:prstGeom>
        <a:solidFill>
          <a:srgbClr val="000000"/>
        </a:solidFill>
        <a:ln w="25400" algn="ctr">
          <a:solidFill>
            <a:srgbClr val="000000"/>
          </a:solidFill>
          <a:round/>
          <a:headEnd/>
          <a:tailEnd/>
        </a:ln>
      </xdr:spPr>
    </xdr:sp>
    <xdr:clientData/>
  </xdr:twoCellAnchor>
</xdr:wsDr>
</file>

<file path=xl/drawings/drawing5.xml><?xml version="1.0" encoding="utf-8"?>
<xdr:wsDr xmlns:xdr="http://schemas.openxmlformats.org/drawingml/2006/spreadsheetDrawing" xmlns:a="http://schemas.openxmlformats.org/drawingml/2006/main">
  <xdr:twoCellAnchor>
    <xdr:from>
      <xdr:col>7</xdr:col>
      <xdr:colOff>428625</xdr:colOff>
      <xdr:row>2</xdr:row>
      <xdr:rowOff>57148</xdr:rowOff>
    </xdr:from>
    <xdr:to>
      <xdr:col>11</xdr:col>
      <xdr:colOff>95250</xdr:colOff>
      <xdr:row>12</xdr:row>
      <xdr:rowOff>66674</xdr:rowOff>
    </xdr:to>
    <xdr:sp macro="" textlink="">
      <xdr:nvSpPr>
        <xdr:cNvPr id="2" name="Text Box 4">
          <a:extLst>
            <a:ext uri="{FF2B5EF4-FFF2-40B4-BE49-F238E27FC236}">
              <a16:creationId xmlns:a16="http://schemas.microsoft.com/office/drawing/2014/main" id="{00000000-0008-0000-0800-000002000000}"/>
            </a:ext>
          </a:extLst>
        </xdr:cNvPr>
        <xdr:cNvSpPr txBox="1">
          <a:spLocks noChangeArrowheads="1"/>
        </xdr:cNvSpPr>
      </xdr:nvSpPr>
      <xdr:spPr bwMode="auto">
        <a:xfrm>
          <a:off x="8629650" y="485773"/>
          <a:ext cx="2714625" cy="1790701"/>
        </a:xfrm>
        <a:prstGeom prst="rect">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fr-FR" sz="1000" b="0" i="0" u="none" strike="noStrike" baseline="0">
              <a:solidFill>
                <a:srgbClr val="000000"/>
              </a:solidFill>
              <a:latin typeface="Arial"/>
              <a:cs typeface="Arial"/>
            </a:rPr>
            <a:t>Les données demandées a minima sont le montant par poste en € HT (cellules vertes) qui est le total du détail dessous.</a:t>
          </a:r>
        </a:p>
        <a:p>
          <a:pPr algn="l" rtl="0">
            <a:defRPr sz="1000"/>
          </a:pPr>
          <a:r>
            <a:rPr lang="fr-FR" sz="1000" b="0" i="0" u="none" strike="noStrike" baseline="0">
              <a:solidFill>
                <a:srgbClr val="000000"/>
              </a:solidFill>
              <a:latin typeface="Arial"/>
              <a:cs typeface="Arial"/>
            </a:rPr>
            <a:t>Le total par catégorie est un calcul automatique, (cellules bleues = somme cellules vertes)</a:t>
          </a:r>
        </a:p>
        <a:p>
          <a:pPr algn="l" rtl="0">
            <a:defRPr sz="1000"/>
          </a:pPr>
          <a:endParaRPr lang="fr-FR" sz="1000" b="0" i="0" u="none" strike="noStrike" baseline="0">
            <a:solidFill>
              <a:srgbClr val="000000"/>
            </a:solidFill>
            <a:latin typeface="Arial"/>
            <a:cs typeface="Arial"/>
          </a:endParaRPr>
        </a:p>
        <a:p>
          <a:pPr algn="l" rtl="0">
            <a:defRPr sz="1000"/>
          </a:pPr>
          <a:r>
            <a:rPr lang="fr-FR" sz="1000" b="0" i="0" u="none" strike="noStrike" baseline="0">
              <a:solidFill>
                <a:srgbClr val="000000"/>
              </a:solidFill>
              <a:latin typeface="Arial"/>
              <a:cs typeface="Arial"/>
            </a:rPr>
            <a:t>Ajouter autant de ligne que nécessaire</a:t>
          </a:r>
        </a:p>
        <a:p>
          <a:pPr algn="l" rtl="0">
            <a:defRPr sz="1000"/>
          </a:pPr>
          <a:endParaRPr lang="fr-FR" sz="1000" b="0" i="0" u="none" strike="noStrike" baseline="0">
            <a:solidFill>
              <a:srgbClr val="000000"/>
            </a:solidFill>
            <a:latin typeface="Arial"/>
            <a:cs typeface="Arial"/>
          </a:endParaRPr>
        </a:p>
        <a:p>
          <a:pPr algn="l" rtl="0">
            <a:defRPr sz="1000"/>
          </a:pPr>
          <a:r>
            <a:rPr lang="fr-FR" sz="1000" b="0" i="0" u="none" strike="noStrike" baseline="0">
              <a:solidFill>
                <a:srgbClr val="000000"/>
              </a:solidFill>
              <a:latin typeface="Arial"/>
              <a:cs typeface="Arial"/>
            </a:rPr>
            <a:t>Les postes qui n'existent pas sur le projet ne sont pas à renseigner</a:t>
          </a:r>
        </a:p>
        <a:p>
          <a:pPr algn="l" rtl="0">
            <a:defRPr sz="1000"/>
          </a:pPr>
          <a:endParaRPr lang="fr-F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7</xdr:col>
      <xdr:colOff>0</xdr:colOff>
      <xdr:row>23</xdr:row>
      <xdr:rowOff>0</xdr:rowOff>
    </xdr:from>
    <xdr:to>
      <xdr:col>12</xdr:col>
      <xdr:colOff>726899</xdr:colOff>
      <xdr:row>23</xdr:row>
      <xdr:rowOff>0</xdr:rowOff>
    </xdr:to>
    <xdr:pic>
      <xdr:nvPicPr>
        <xdr:cNvPr id="2" name="Image 1">
          <a:extLst>
            <a:ext uri="{FF2B5EF4-FFF2-40B4-BE49-F238E27FC236}">
              <a16:creationId xmlns:a16="http://schemas.microsoft.com/office/drawing/2014/main" id="{00000000-0008-0000-0A00-000002000000}"/>
            </a:ext>
          </a:extLst>
        </xdr:cNvPr>
        <xdr:cNvPicPr>
          <a:picLocks noChangeAspect="1"/>
        </xdr:cNvPicPr>
      </xdr:nvPicPr>
      <xdr:blipFill rotWithShape="1">
        <a:blip xmlns:r="http://schemas.openxmlformats.org/officeDocument/2006/relationships" r:embed="rId1"/>
        <a:srcRect l="3479"/>
        <a:stretch/>
      </xdr:blipFill>
      <xdr:spPr>
        <a:xfrm>
          <a:off x="14428160" y="14620875"/>
          <a:ext cx="7064197" cy="0"/>
        </a:xfrm>
        <a:prstGeom prst="rect">
          <a:avLst/>
        </a:prstGeom>
      </xdr:spPr>
    </xdr:pic>
    <xdr:clientData/>
  </xdr:twoCellAnchor>
  <xdr:twoCellAnchor editAs="oneCell">
    <xdr:from>
      <xdr:col>7</xdr:col>
      <xdr:colOff>0</xdr:colOff>
      <xdr:row>0</xdr:row>
      <xdr:rowOff>0</xdr:rowOff>
    </xdr:from>
    <xdr:to>
      <xdr:col>12</xdr:col>
      <xdr:colOff>726898</xdr:colOff>
      <xdr:row>0</xdr:row>
      <xdr:rowOff>0</xdr:rowOff>
    </xdr:to>
    <xdr:pic>
      <xdr:nvPicPr>
        <xdr:cNvPr id="5" name="Image 4">
          <a:extLst>
            <a:ext uri="{FF2B5EF4-FFF2-40B4-BE49-F238E27FC236}">
              <a16:creationId xmlns:a16="http://schemas.microsoft.com/office/drawing/2014/main" id="{00000000-0008-0000-0A00-000005000000}"/>
            </a:ext>
          </a:extLst>
        </xdr:cNvPr>
        <xdr:cNvPicPr>
          <a:picLocks noChangeAspect="1"/>
        </xdr:cNvPicPr>
      </xdr:nvPicPr>
      <xdr:blipFill rotWithShape="1">
        <a:blip xmlns:r="http://schemas.openxmlformats.org/officeDocument/2006/relationships" r:embed="rId1"/>
        <a:srcRect l="3479"/>
        <a:stretch/>
      </xdr:blipFill>
      <xdr:spPr>
        <a:xfrm>
          <a:off x="12468225" y="43662600"/>
          <a:ext cx="7051498" cy="0"/>
        </a:xfrm>
        <a:prstGeom prst="rect">
          <a:avLst/>
        </a:prstGeom>
      </xdr:spPr>
    </xdr:pic>
    <xdr:clientData/>
  </xdr:twoCellAnchor>
  <xdr:oneCellAnchor>
    <xdr:from>
      <xdr:col>6</xdr:col>
      <xdr:colOff>188285</xdr:colOff>
      <xdr:row>4</xdr:row>
      <xdr:rowOff>0</xdr:rowOff>
    </xdr:from>
    <xdr:ext cx="7064197" cy="0"/>
    <xdr:pic>
      <xdr:nvPicPr>
        <xdr:cNvPr id="6" name="Image 5">
          <a:extLst>
            <a:ext uri="{FF2B5EF4-FFF2-40B4-BE49-F238E27FC236}">
              <a16:creationId xmlns:a16="http://schemas.microsoft.com/office/drawing/2014/main" id="{00000000-0008-0000-0A00-000006000000}"/>
            </a:ext>
          </a:extLst>
        </xdr:cNvPr>
        <xdr:cNvPicPr>
          <a:picLocks noChangeAspect="1"/>
        </xdr:cNvPicPr>
      </xdr:nvPicPr>
      <xdr:blipFill rotWithShape="1">
        <a:blip xmlns:r="http://schemas.openxmlformats.org/officeDocument/2006/relationships" r:embed="rId1"/>
        <a:srcRect l="3479"/>
        <a:stretch/>
      </xdr:blipFill>
      <xdr:spPr>
        <a:xfrm>
          <a:off x="12142160" y="44738925"/>
          <a:ext cx="7064197" cy="0"/>
        </a:xfrm>
        <a:prstGeom prst="rect">
          <a:avLst/>
        </a:prstGeom>
      </xdr:spPr>
    </xdr:pic>
    <xdr:clientData/>
  </xdr:oneCellAnchor>
  <xdr:oneCellAnchor>
    <xdr:from>
      <xdr:col>6</xdr:col>
      <xdr:colOff>221511</xdr:colOff>
      <xdr:row>4</xdr:row>
      <xdr:rowOff>0</xdr:rowOff>
    </xdr:from>
    <xdr:ext cx="8952601" cy="0"/>
    <xdr:pic>
      <xdr:nvPicPr>
        <xdr:cNvPr id="7" name="Image 6">
          <a:extLst>
            <a:ext uri="{FF2B5EF4-FFF2-40B4-BE49-F238E27FC236}">
              <a16:creationId xmlns:a16="http://schemas.microsoft.com/office/drawing/2014/main" id="{00000000-0008-0000-0A00-000007000000}"/>
            </a:ext>
          </a:extLst>
        </xdr:cNvPr>
        <xdr:cNvPicPr>
          <a:picLocks noChangeAspect="1"/>
        </xdr:cNvPicPr>
      </xdr:nvPicPr>
      <xdr:blipFill>
        <a:blip xmlns:r="http://schemas.openxmlformats.org/officeDocument/2006/relationships" r:embed="rId2"/>
        <a:stretch>
          <a:fillRect/>
        </a:stretch>
      </xdr:blipFill>
      <xdr:spPr>
        <a:xfrm>
          <a:off x="12175386" y="44738925"/>
          <a:ext cx="8952601" cy="0"/>
        </a:xfrm>
        <a:prstGeom prst="rect">
          <a:avLst/>
        </a:prstGeom>
      </xdr:spPr>
    </xdr:pic>
    <xdr:clientData/>
  </xdr:oneCellAnchor>
  <xdr:oneCellAnchor>
    <xdr:from>
      <xdr:col>6</xdr:col>
      <xdr:colOff>199360</xdr:colOff>
      <xdr:row>4</xdr:row>
      <xdr:rowOff>0</xdr:rowOff>
    </xdr:from>
    <xdr:ext cx="8885934" cy="0"/>
    <xdr:pic>
      <xdr:nvPicPr>
        <xdr:cNvPr id="8" name="Image 7">
          <a:extLst>
            <a:ext uri="{FF2B5EF4-FFF2-40B4-BE49-F238E27FC236}">
              <a16:creationId xmlns:a16="http://schemas.microsoft.com/office/drawing/2014/main" id="{00000000-0008-0000-0A00-000008000000}"/>
            </a:ext>
          </a:extLst>
        </xdr:cNvPr>
        <xdr:cNvPicPr>
          <a:picLocks noChangeAspect="1"/>
        </xdr:cNvPicPr>
      </xdr:nvPicPr>
      <xdr:blipFill>
        <a:blip xmlns:r="http://schemas.openxmlformats.org/officeDocument/2006/relationships" r:embed="rId3"/>
        <a:stretch>
          <a:fillRect/>
        </a:stretch>
      </xdr:blipFill>
      <xdr:spPr>
        <a:xfrm>
          <a:off x="12153235" y="44738925"/>
          <a:ext cx="8885934" cy="0"/>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X:\Pole%20Territoires%20Durables\04%20AGRICULTURE%20METHANISATION%20BIOMASSE\a%20METHANISATION%20-%20ENERGIE&amp;GES\1%20M&#233;thanisation\Instruction\Dossiers%20de%20demande%202018\Analyse%20technique%20et%20&#233;conomique%20-%20pdp.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collaboratif.ademe.fr/PROJETS/Programme_amelioration_continue/1-Fonds_dechets/03.%20LIVRABLES%20FDS%20DECHETS/OS4%20-%20Tableau%20financier/Ressources/AF_biomasse_V23-03-2018.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intrademe/SERVICES/SBF/boissonc/SBF/Analyses%20nouveaux%20SA+RG/Nouveaux%20SA+RG/Analyse%20AIDE%20CONNAISSANCE/Versions%20finales/AF%20RDI-Vfinale%20pour%20guide.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ode d'emploi"/>
      <sheetName val="0-Hypothèses techniques"/>
      <sheetName val="0-Ration retenue pour l'unité"/>
      <sheetName val="0-Hypothèses économiques"/>
      <sheetName val="1-Détail investissement"/>
      <sheetName val="2-Bilan prévisionnel"/>
      <sheetName val="3-Solution référence"/>
      <sheetName val="4- Plan de financement"/>
      <sheetName val="BDD"/>
      <sheetName val="Feuil1"/>
    </sheetNames>
    <sheetDataSet>
      <sheetData sheetId="0"/>
      <sheetData sheetId="1"/>
      <sheetData sheetId="2"/>
      <sheetData sheetId="3"/>
      <sheetData sheetId="4"/>
      <sheetData sheetId="5"/>
      <sheetData sheetId="6"/>
      <sheetData sheetId="7"/>
      <sheetData sheetId="8">
        <row r="2">
          <cell r="A2" t="str">
            <v>Cogénération</v>
          </cell>
        </row>
        <row r="3">
          <cell r="A3" t="str">
            <v>Injection biogaz</v>
          </cell>
        </row>
        <row r="4">
          <cell r="A4" t="str">
            <v>100% chaleur</v>
          </cell>
        </row>
        <row r="6">
          <cell r="A6" t="str">
            <v>renouvellement de la solution existente pour la production d'énergie</v>
          </cell>
        </row>
        <row r="7">
          <cell r="A7" t="str">
            <v>chaudière gaz naturel de puissance thermique équivalente</v>
          </cell>
        </row>
        <row r="8">
          <cell r="A8" t="str">
            <v>cogénération gaz naturel de même puissance électrique</v>
          </cell>
        </row>
      </sheetData>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éf. des données"/>
      <sheetName val="Barème et limites des aides"/>
      <sheetName val="Biomasse forfait"/>
      <sheetName val="Biomasse analyse éco"/>
    </sheetNames>
    <sheetDataSet>
      <sheetData sheetId="0">
        <row r="12">
          <cell r="A12" t="str">
            <v>Oui</v>
          </cell>
        </row>
        <row r="17">
          <cell r="A17" t="str">
            <v>Métropole</v>
          </cell>
        </row>
        <row r="18">
          <cell r="A18" t="str">
            <v>Drom-Com</v>
          </cell>
        </row>
        <row r="19">
          <cell r="A19" t="str">
            <v>Corse</v>
          </cell>
        </row>
        <row r="20">
          <cell r="A20" t="str">
            <v>Zone A.F.R.</v>
          </cell>
        </row>
        <row r="24">
          <cell r="A24" t="str">
            <v>Économique</v>
          </cell>
        </row>
        <row r="25">
          <cell r="A25" t="str">
            <v>Non économique</v>
          </cell>
        </row>
        <row r="29">
          <cell r="A29" t="str">
            <v>Petite</v>
          </cell>
        </row>
        <row r="30">
          <cell r="A30" t="str">
            <v>Moyenne</v>
          </cell>
        </row>
        <row r="31">
          <cell r="A31" t="str">
            <v>Grande</v>
          </cell>
        </row>
      </sheetData>
      <sheetData sheetId="1"/>
      <sheetData sheetId="2"/>
      <sheetData sheetId="3">
        <row r="12">
          <cell r="S12">
            <v>0</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otice"/>
      <sheetName val="partenaire1-Coord"/>
      <sheetName val="partenaire2"/>
      <sheetName val="partenaire3"/>
      <sheetName val="partenaire4"/>
      <sheetName val="partenaire5"/>
      <sheetName val="partenaire6"/>
      <sheetName val="partenaire7"/>
      <sheetName val="Feuil1"/>
      <sheetName val="Feuil2"/>
      <sheetName val="Synthèses"/>
    </sheetNames>
    <sheetDataSet>
      <sheetData sheetId="0" refreshError="1"/>
      <sheetData sheetId="1">
        <row r="1">
          <cell r="AO1" t="str">
            <v>Convention de financement</v>
          </cell>
          <cell r="AT1" t="str">
            <v>12-1-1</v>
          </cell>
        </row>
        <row r="2">
          <cell r="AO2" t="str">
            <v>Décision de financement</v>
          </cell>
          <cell r="AT2" t="str">
            <v>12-1-2</v>
          </cell>
        </row>
        <row r="3">
          <cell r="AT3" t="str">
            <v>12-1-3</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6.bin"/><Relationship Id="rId4" Type="http://schemas.openxmlformats.org/officeDocument/2006/relationships/comments" Target="../comments2.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7.bin"/><Relationship Id="rId4" Type="http://schemas.openxmlformats.org/officeDocument/2006/relationships/comments" Target="../comments3.xml"/></Relationships>
</file>

<file path=xl/worksheets/_rels/sheet8.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pageSetUpPr fitToPage="1"/>
  </sheetPr>
  <dimension ref="A1:Q68"/>
  <sheetViews>
    <sheetView workbookViewId="0">
      <selection activeCell="L51" sqref="L51:O51"/>
    </sheetView>
  </sheetViews>
  <sheetFormatPr baseColWidth="10" defaultColWidth="11.42578125" defaultRowHeight="15" x14ac:dyDescent="0.25"/>
  <sheetData>
    <row r="1" spans="1:17" ht="15.75" x14ac:dyDescent="0.25">
      <c r="A1" s="342" t="s">
        <v>0</v>
      </c>
      <c r="B1" s="342"/>
      <c r="C1" s="342"/>
      <c r="D1" s="342"/>
      <c r="E1" s="342"/>
      <c r="F1" s="342"/>
      <c r="G1" s="342"/>
      <c r="H1" s="342"/>
      <c r="I1" s="342"/>
      <c r="J1" s="342"/>
      <c r="K1" s="342"/>
      <c r="L1" s="342"/>
      <c r="M1" s="342"/>
      <c r="N1" s="342"/>
      <c r="O1" s="342"/>
      <c r="P1" s="342"/>
      <c r="Q1" s="342"/>
    </row>
    <row r="2" spans="1:17" ht="15.75" x14ac:dyDescent="0.25">
      <c r="A2" s="343" t="s">
        <v>1</v>
      </c>
      <c r="B2" s="343"/>
      <c r="C2" s="343"/>
      <c r="D2" s="343"/>
      <c r="E2" s="343"/>
      <c r="F2" s="343"/>
      <c r="G2" s="343"/>
      <c r="H2" s="343"/>
      <c r="I2" s="343"/>
      <c r="J2" s="343"/>
      <c r="K2" s="343"/>
      <c r="L2" s="343"/>
      <c r="M2" s="343"/>
      <c r="N2" s="343"/>
      <c r="O2" s="343"/>
      <c r="P2" s="343"/>
      <c r="Q2" s="343"/>
    </row>
    <row r="3" spans="1:17" x14ac:dyDescent="0.25">
      <c r="A3" s="344" t="s">
        <v>2</v>
      </c>
      <c r="B3" s="344"/>
      <c r="C3" s="344"/>
      <c r="D3" s="344"/>
      <c r="E3" s="344"/>
      <c r="F3" s="344"/>
      <c r="G3" s="344"/>
      <c r="H3" s="344"/>
      <c r="I3" s="344"/>
      <c r="J3" s="344"/>
      <c r="K3" s="344"/>
      <c r="L3" s="344"/>
      <c r="M3" s="344"/>
      <c r="N3" s="344"/>
      <c r="O3" s="344"/>
      <c r="P3" s="344"/>
      <c r="Q3" s="344"/>
    </row>
    <row r="4" spans="1:17" x14ac:dyDescent="0.25">
      <c r="A4" s="1" t="s">
        <v>3</v>
      </c>
      <c r="B4" s="1"/>
      <c r="C4" s="1"/>
      <c r="D4" s="1"/>
      <c r="E4" s="2"/>
      <c r="F4" s="2"/>
      <c r="G4" s="2"/>
      <c r="H4" s="2"/>
      <c r="I4" s="2"/>
      <c r="J4" s="2"/>
      <c r="K4" s="2"/>
      <c r="L4" s="2"/>
      <c r="M4" s="2"/>
      <c r="N4" s="2"/>
      <c r="O4" s="2"/>
      <c r="P4" s="2"/>
      <c r="Q4" s="2"/>
    </row>
    <row r="5" spans="1:17" x14ac:dyDescent="0.25">
      <c r="A5" s="345" t="s">
        <v>4</v>
      </c>
      <c r="B5" s="345"/>
      <c r="C5" s="345"/>
      <c r="D5" s="345"/>
      <c r="E5" s="345"/>
      <c r="F5" s="345"/>
      <c r="G5" s="345"/>
      <c r="H5" s="345"/>
      <c r="I5" s="345"/>
      <c r="J5" s="345"/>
      <c r="K5" s="345"/>
      <c r="L5" s="345"/>
      <c r="M5" s="345"/>
      <c r="N5" s="345"/>
      <c r="O5" s="345"/>
      <c r="P5" s="345"/>
      <c r="Q5" s="345"/>
    </row>
    <row r="6" spans="1:17" x14ac:dyDescent="0.25">
      <c r="A6" s="338" t="s">
        <v>5</v>
      </c>
      <c r="B6" s="338"/>
      <c r="C6" s="338"/>
      <c r="D6" s="338"/>
      <c r="E6" s="338"/>
      <c r="F6" s="338"/>
      <c r="G6" s="338"/>
      <c r="H6" s="338"/>
      <c r="I6" s="338"/>
      <c r="J6" s="338"/>
      <c r="K6" s="338"/>
      <c r="L6" s="338"/>
      <c r="M6" s="338"/>
      <c r="N6" s="338"/>
      <c r="O6" s="338"/>
      <c r="P6" s="338"/>
      <c r="Q6" s="338"/>
    </row>
    <row r="7" spans="1:17" x14ac:dyDescent="0.25">
      <c r="A7" s="3"/>
      <c r="B7" s="3"/>
      <c r="C7" s="3"/>
      <c r="D7" s="3"/>
      <c r="E7" s="3"/>
      <c r="F7" s="3"/>
      <c r="G7" s="3"/>
      <c r="H7" s="3"/>
      <c r="I7" s="3"/>
      <c r="J7" s="3"/>
      <c r="K7" s="3"/>
      <c r="L7" s="3"/>
      <c r="M7" s="3"/>
      <c r="N7" s="3"/>
      <c r="O7" s="3"/>
      <c r="P7" s="3"/>
      <c r="Q7" s="3"/>
    </row>
    <row r="8" spans="1:17" x14ac:dyDescent="0.25">
      <c r="A8" s="338" t="s">
        <v>6</v>
      </c>
      <c r="B8" s="338"/>
      <c r="C8" s="338"/>
      <c r="D8" s="338"/>
      <c r="E8" s="338"/>
      <c r="F8" s="338"/>
      <c r="G8" s="338"/>
      <c r="H8" s="338"/>
      <c r="I8" s="338"/>
      <c r="J8" s="338"/>
      <c r="K8" s="338"/>
      <c r="L8" s="338"/>
      <c r="M8" s="338"/>
      <c r="N8" s="338"/>
      <c r="O8" s="4">
        <v>87.5</v>
      </c>
      <c r="P8" s="338" t="s">
        <v>7</v>
      </c>
      <c r="Q8" s="338"/>
    </row>
    <row r="9" spans="1:17" x14ac:dyDescent="0.25">
      <c r="A9" s="5"/>
      <c r="B9" s="340" t="s">
        <v>8</v>
      </c>
      <c r="C9" s="340"/>
      <c r="D9" s="340"/>
      <c r="E9" s="340"/>
      <c r="F9" s="340"/>
      <c r="G9" s="340"/>
      <c r="H9" s="340"/>
      <c r="I9" s="340"/>
      <c r="J9" s="340"/>
      <c r="K9" s="340"/>
      <c r="L9" s="6">
        <v>109.7</v>
      </c>
      <c r="M9" s="338" t="s">
        <v>9</v>
      </c>
      <c r="N9" s="338"/>
      <c r="O9" s="7"/>
      <c r="P9" s="5"/>
      <c r="Q9" s="5"/>
    </row>
    <row r="10" spans="1:17" x14ac:dyDescent="0.25">
      <c r="A10" s="7"/>
      <c r="B10" s="339">
        <f>O8</f>
        <v>87.5</v>
      </c>
      <c r="C10" s="339"/>
      <c r="D10" s="8" t="s">
        <v>10</v>
      </c>
      <c r="E10" s="6">
        <f>L9</f>
        <v>109.7</v>
      </c>
      <c r="F10" s="8" t="s">
        <v>11</v>
      </c>
      <c r="G10" s="8" t="s">
        <v>10</v>
      </c>
      <c r="H10" s="9">
        <v>20</v>
      </c>
      <c r="I10" s="5" t="s">
        <v>12</v>
      </c>
      <c r="J10" s="5" t="s">
        <v>13</v>
      </c>
      <c r="K10" s="328">
        <f>(B10*E10)*H10</f>
        <v>191975</v>
      </c>
      <c r="L10" s="328"/>
      <c r="M10" s="328"/>
      <c r="N10" s="5"/>
      <c r="O10" s="5"/>
      <c r="P10" s="5"/>
      <c r="Q10" s="5"/>
    </row>
    <row r="11" spans="1:17" x14ac:dyDescent="0.25">
      <c r="A11" s="329" t="s">
        <v>14</v>
      </c>
      <c r="B11" s="329"/>
      <c r="C11" s="329"/>
      <c r="D11" s="329"/>
      <c r="E11" s="329"/>
      <c r="F11" s="329"/>
      <c r="G11" s="329"/>
      <c r="H11" s="329"/>
      <c r="I11" s="329"/>
      <c r="J11" s="329"/>
      <c r="K11" s="329"/>
      <c r="L11" s="329"/>
      <c r="M11" s="329"/>
      <c r="N11" s="329"/>
      <c r="O11" s="329"/>
      <c r="P11" s="329"/>
      <c r="Q11" s="2"/>
    </row>
    <row r="12" spans="1:17" x14ac:dyDescent="0.25">
      <c r="A12" s="2"/>
      <c r="B12" s="2"/>
      <c r="C12" s="2"/>
      <c r="D12" s="10" t="s">
        <v>15</v>
      </c>
      <c r="E12" s="341">
        <v>0</v>
      </c>
      <c r="F12" s="341"/>
      <c r="G12" s="341"/>
      <c r="H12" s="10"/>
      <c r="I12" s="10"/>
      <c r="J12" s="10"/>
      <c r="K12" s="10"/>
      <c r="L12" s="10"/>
      <c r="M12" s="10"/>
      <c r="N12" s="10"/>
      <c r="O12" s="10"/>
      <c r="P12" s="10"/>
      <c r="Q12" s="11"/>
    </row>
    <row r="13" spans="1:17" x14ac:dyDescent="0.25">
      <c r="A13" s="12"/>
      <c r="B13" s="331" t="s">
        <v>16</v>
      </c>
      <c r="C13" s="332"/>
      <c r="D13" s="332"/>
      <c r="E13" s="332"/>
      <c r="F13" s="332"/>
      <c r="G13" s="332"/>
      <c r="H13" s="332"/>
      <c r="I13" s="332"/>
      <c r="J13" s="332"/>
      <c r="K13" s="332"/>
      <c r="L13" s="332"/>
      <c r="M13" s="332"/>
      <c r="N13" s="332"/>
      <c r="O13" s="332"/>
      <c r="P13" s="332"/>
      <c r="Q13" s="333"/>
    </row>
    <row r="14" spans="1:17" x14ac:dyDescent="0.25">
      <c r="A14" s="13"/>
      <c r="B14" s="346" t="s">
        <v>17</v>
      </c>
      <c r="C14" s="336"/>
      <c r="D14" s="336"/>
      <c r="E14" s="336"/>
      <c r="F14" s="336"/>
      <c r="G14" s="336"/>
      <c r="H14" s="336"/>
      <c r="I14" s="336"/>
      <c r="J14" s="336"/>
      <c r="K14" s="336">
        <f>K10-E12</f>
        <v>191975</v>
      </c>
      <c r="L14" s="336"/>
      <c r="M14" s="336"/>
      <c r="N14" s="14"/>
      <c r="O14" s="15"/>
      <c r="P14" s="15"/>
      <c r="Q14" s="16"/>
    </row>
    <row r="15" spans="1:17" x14ac:dyDescent="0.25">
      <c r="A15" s="13"/>
      <c r="B15" s="17"/>
      <c r="C15" s="17"/>
      <c r="D15" s="17"/>
      <c r="E15" s="17"/>
      <c r="F15" s="17"/>
      <c r="G15" s="17"/>
      <c r="H15" s="17"/>
      <c r="I15" s="17"/>
      <c r="J15" s="17"/>
      <c r="K15" s="17"/>
      <c r="L15" s="17"/>
      <c r="M15" s="17"/>
      <c r="N15" s="18"/>
      <c r="O15" s="19"/>
      <c r="P15" s="19"/>
      <c r="Q15" s="19"/>
    </row>
    <row r="16" spans="1:17" x14ac:dyDescent="0.25">
      <c r="A16" s="337" t="s">
        <v>18</v>
      </c>
      <c r="B16" s="337"/>
      <c r="C16" s="337"/>
      <c r="D16" s="337"/>
      <c r="E16" s="337"/>
      <c r="F16" s="337"/>
      <c r="G16" s="337"/>
      <c r="H16" s="337"/>
      <c r="I16" s="337"/>
      <c r="J16" s="337"/>
      <c r="K16" s="337"/>
      <c r="L16" s="337"/>
      <c r="M16" s="337"/>
      <c r="N16" s="337"/>
      <c r="O16" s="20">
        <v>75</v>
      </c>
      <c r="P16" s="338" t="s">
        <v>19</v>
      </c>
      <c r="Q16" s="338"/>
    </row>
    <row r="17" spans="1:17" x14ac:dyDescent="0.25">
      <c r="A17" s="7"/>
      <c r="B17" s="339" t="s">
        <v>20</v>
      </c>
      <c r="C17" s="339"/>
      <c r="D17" s="339"/>
      <c r="E17" s="339"/>
      <c r="F17" s="339"/>
      <c r="G17" s="339"/>
      <c r="H17" s="339"/>
      <c r="I17" s="339"/>
      <c r="J17" s="339"/>
      <c r="K17" s="339"/>
      <c r="L17" s="339"/>
      <c r="M17" s="339"/>
      <c r="N17" s="339"/>
      <c r="O17" s="21">
        <f>L9</f>
        <v>109.7</v>
      </c>
      <c r="P17" s="22" t="s">
        <v>21</v>
      </c>
      <c r="Q17" s="3"/>
    </row>
    <row r="18" spans="1:17" x14ac:dyDescent="0.25">
      <c r="A18" s="7"/>
      <c r="B18" s="327">
        <f>O16</f>
        <v>75</v>
      </c>
      <c r="C18" s="327"/>
      <c r="D18" s="5" t="s">
        <v>10</v>
      </c>
      <c r="E18" s="23">
        <f>O17</f>
        <v>109.7</v>
      </c>
      <c r="F18" s="5" t="s">
        <v>22</v>
      </c>
      <c r="G18" s="5" t="s">
        <v>10</v>
      </c>
      <c r="H18" s="24">
        <v>20</v>
      </c>
      <c r="I18" s="5" t="s">
        <v>12</v>
      </c>
      <c r="J18" s="5" t="s">
        <v>13</v>
      </c>
      <c r="K18" s="328">
        <f>(B18*E18)*H18</f>
        <v>164550</v>
      </c>
      <c r="L18" s="328"/>
      <c r="M18" s="328"/>
      <c r="N18" s="5"/>
      <c r="O18" s="5"/>
      <c r="P18" s="5"/>
      <c r="Q18" s="3"/>
    </row>
    <row r="19" spans="1:17" x14ac:dyDescent="0.25">
      <c r="A19" s="329" t="s">
        <v>14</v>
      </c>
      <c r="B19" s="329"/>
      <c r="C19" s="329"/>
      <c r="D19" s="329"/>
      <c r="E19" s="329"/>
      <c r="F19" s="329"/>
      <c r="G19" s="329"/>
      <c r="H19" s="329"/>
      <c r="I19" s="329"/>
      <c r="J19" s="329"/>
      <c r="K19" s="329"/>
      <c r="L19" s="329"/>
      <c r="M19" s="329"/>
      <c r="N19" s="329"/>
      <c r="O19" s="329"/>
      <c r="P19" s="329"/>
      <c r="Q19" s="2"/>
    </row>
    <row r="20" spans="1:17" x14ac:dyDescent="0.25">
      <c r="A20" s="2"/>
      <c r="B20" s="2"/>
      <c r="C20" s="2"/>
      <c r="D20" s="10" t="s">
        <v>15</v>
      </c>
      <c r="E20" s="330">
        <v>0</v>
      </c>
      <c r="F20" s="330"/>
      <c r="G20" s="330"/>
      <c r="H20" s="10"/>
      <c r="I20" s="10"/>
      <c r="J20" s="10"/>
      <c r="K20" s="10"/>
      <c r="L20" s="10"/>
      <c r="M20" s="10"/>
      <c r="N20" s="10"/>
      <c r="O20" s="10"/>
      <c r="P20" s="10"/>
      <c r="Q20" s="11"/>
    </row>
    <row r="21" spans="1:17" x14ac:dyDescent="0.25">
      <c r="A21" s="12"/>
      <c r="B21" s="331" t="s">
        <v>23</v>
      </c>
      <c r="C21" s="332"/>
      <c r="D21" s="332"/>
      <c r="E21" s="332"/>
      <c r="F21" s="332"/>
      <c r="G21" s="332"/>
      <c r="H21" s="332"/>
      <c r="I21" s="332"/>
      <c r="J21" s="332"/>
      <c r="K21" s="332"/>
      <c r="L21" s="332"/>
      <c r="M21" s="332"/>
      <c r="N21" s="332"/>
      <c r="O21" s="332"/>
      <c r="P21" s="332"/>
      <c r="Q21" s="333"/>
    </row>
    <row r="22" spans="1:17" x14ac:dyDescent="0.25">
      <c r="A22" s="13"/>
      <c r="B22" s="334" t="s">
        <v>24</v>
      </c>
      <c r="C22" s="335"/>
      <c r="D22" s="335"/>
      <c r="E22" s="335"/>
      <c r="F22" s="335"/>
      <c r="G22" s="335"/>
      <c r="H22" s="335"/>
      <c r="I22" s="335"/>
      <c r="J22" s="335"/>
      <c r="K22" s="336">
        <f>K18-E20</f>
        <v>164550</v>
      </c>
      <c r="L22" s="336"/>
      <c r="M22" s="336"/>
      <c r="N22" s="14"/>
      <c r="O22" s="15"/>
      <c r="P22" s="15"/>
      <c r="Q22" s="16"/>
    </row>
    <row r="23" spans="1:17" x14ac:dyDescent="0.25">
      <c r="A23" s="13"/>
      <c r="B23" s="25"/>
      <c r="C23" s="25"/>
      <c r="D23" s="25"/>
      <c r="E23" s="25"/>
      <c r="F23" s="25"/>
      <c r="G23" s="25"/>
      <c r="H23" s="25"/>
      <c r="I23" s="25"/>
      <c r="J23" s="25"/>
      <c r="K23" s="17"/>
      <c r="L23" s="17"/>
      <c r="M23" s="17"/>
      <c r="N23" s="18"/>
      <c r="O23" s="19"/>
      <c r="P23" s="19"/>
      <c r="Q23" s="19"/>
    </row>
    <row r="24" spans="1:17" x14ac:dyDescent="0.25">
      <c r="A24" s="319" t="s">
        <v>25</v>
      </c>
      <c r="B24" s="319"/>
      <c r="C24" s="319"/>
      <c r="D24" s="319"/>
      <c r="E24" s="319"/>
      <c r="F24" s="319"/>
      <c r="G24" s="319"/>
      <c r="H24" s="319"/>
      <c r="I24" s="319"/>
      <c r="J24" s="319"/>
      <c r="K24" s="319"/>
      <c r="L24" s="319"/>
      <c r="M24" s="319"/>
      <c r="N24" s="319"/>
      <c r="O24" s="319"/>
      <c r="P24" s="319"/>
      <c r="Q24" s="319"/>
    </row>
    <row r="25" spans="1:17" x14ac:dyDescent="0.25">
      <c r="A25" s="26" t="s">
        <v>26</v>
      </c>
      <c r="B25" s="320">
        <f>K14+K22</f>
        <v>356525</v>
      </c>
      <c r="C25" s="320"/>
      <c r="D25" s="320"/>
      <c r="E25" s="321"/>
      <c r="F25" s="321"/>
      <c r="G25" s="321"/>
      <c r="H25" s="322"/>
      <c r="I25" s="322"/>
      <c r="J25" s="322"/>
      <c r="K25" s="27"/>
      <c r="L25" s="27"/>
      <c r="M25" s="27"/>
      <c r="N25" s="28"/>
      <c r="O25" s="28"/>
      <c r="P25" s="28"/>
      <c r="Q25" s="28"/>
    </row>
    <row r="26" spans="1:17" x14ac:dyDescent="0.25">
      <c r="A26" s="26"/>
      <c r="B26" s="29"/>
      <c r="C26" s="29"/>
      <c r="D26" s="29"/>
      <c r="E26" s="29"/>
      <c r="F26" s="29"/>
      <c r="G26" s="29"/>
      <c r="H26" s="30"/>
      <c r="I26" s="30"/>
      <c r="J26" s="30"/>
      <c r="K26" s="27"/>
      <c r="L26" s="27"/>
      <c r="M26" s="27"/>
      <c r="N26" s="28"/>
      <c r="O26" s="28"/>
      <c r="P26" s="28"/>
      <c r="Q26" s="28"/>
    </row>
    <row r="27" spans="1:17" x14ac:dyDescent="0.25">
      <c r="A27" s="281" t="s">
        <v>27</v>
      </c>
      <c r="B27" s="281"/>
      <c r="C27" s="281"/>
      <c r="D27" s="281"/>
      <c r="E27" s="281"/>
      <c r="F27" s="281"/>
      <c r="G27" s="281"/>
      <c r="H27" s="281"/>
      <c r="I27" s="281"/>
      <c r="J27" s="281"/>
      <c r="K27" s="281"/>
      <c r="L27" s="281"/>
      <c r="M27" s="281"/>
      <c r="N27" s="281"/>
      <c r="O27" s="281"/>
      <c r="P27" s="281"/>
      <c r="Q27" s="281"/>
    </row>
    <row r="28" spans="1:17" x14ac:dyDescent="0.25">
      <c r="A28" s="31"/>
      <c r="B28" s="31"/>
      <c r="C28" s="31"/>
      <c r="D28" s="31"/>
      <c r="E28" s="31"/>
      <c r="F28" s="31"/>
      <c r="G28" s="31"/>
      <c r="H28" s="31"/>
      <c r="I28" s="31"/>
      <c r="J28" s="31"/>
      <c r="K28" s="31"/>
      <c r="L28" s="31"/>
      <c r="M28" s="31"/>
      <c r="N28" s="31"/>
      <c r="O28" s="31"/>
      <c r="P28" s="31"/>
      <c r="Q28" s="31"/>
    </row>
    <row r="29" spans="1:17" x14ac:dyDescent="0.25">
      <c r="A29" s="1" t="s">
        <v>28</v>
      </c>
      <c r="B29" s="2"/>
      <c r="C29" s="2"/>
      <c r="D29" s="2"/>
      <c r="E29" s="2"/>
      <c r="F29" s="2"/>
      <c r="G29" s="2"/>
      <c r="H29" s="2"/>
      <c r="I29" s="2"/>
      <c r="J29" s="4"/>
      <c r="K29" s="8"/>
      <c r="L29" s="8"/>
      <c r="M29" s="8"/>
      <c r="N29" s="8"/>
      <c r="O29" s="7"/>
      <c r="P29" s="7"/>
      <c r="Q29" s="7"/>
    </row>
    <row r="30" spans="1:17" x14ac:dyDescent="0.25">
      <c r="A30" s="32" t="s">
        <v>29</v>
      </c>
      <c r="B30" s="2"/>
      <c r="C30" s="2"/>
      <c r="D30" s="2"/>
      <c r="E30" s="2"/>
      <c r="F30" s="2"/>
      <c r="G30" s="2"/>
      <c r="H30" s="2"/>
      <c r="I30" s="2"/>
      <c r="J30" s="2"/>
      <c r="K30" s="2"/>
      <c r="L30" s="2"/>
      <c r="M30" s="2"/>
      <c r="N30" s="2"/>
      <c r="O30" s="2"/>
      <c r="P30" s="2"/>
      <c r="Q30" s="2"/>
    </row>
    <row r="31" spans="1:17" x14ac:dyDescent="0.25">
      <c r="A31" s="32"/>
      <c r="B31" s="2"/>
      <c r="C31" s="2"/>
      <c r="D31" s="2"/>
      <c r="E31" s="2"/>
      <c r="F31" s="2"/>
      <c r="G31" s="2"/>
      <c r="H31" s="2"/>
      <c r="I31" s="2"/>
      <c r="J31" s="2"/>
      <c r="K31" s="2"/>
      <c r="L31" s="2"/>
      <c r="M31" s="2"/>
      <c r="N31" s="2"/>
      <c r="O31" s="2"/>
      <c r="P31" s="2"/>
      <c r="Q31" s="2"/>
    </row>
    <row r="32" spans="1:17" x14ac:dyDescent="0.25">
      <c r="A32" s="323" t="s">
        <v>30</v>
      </c>
      <c r="B32" s="323"/>
      <c r="C32" s="324" t="s">
        <v>31</v>
      </c>
      <c r="D32" s="325"/>
      <c r="E32" s="325"/>
      <c r="F32" s="325"/>
      <c r="G32" s="325"/>
      <c r="H32" s="325"/>
      <c r="I32" s="325"/>
      <c r="J32" s="325"/>
      <c r="K32" s="325"/>
      <c r="L32" s="325"/>
      <c r="M32" s="325"/>
      <c r="N32" s="325"/>
      <c r="O32" s="325"/>
      <c r="P32" s="325"/>
      <c r="Q32" s="326"/>
    </row>
    <row r="33" spans="1:17" x14ac:dyDescent="0.25">
      <c r="A33" s="291">
        <v>0.15</v>
      </c>
      <c r="B33" s="297"/>
      <c r="C33" s="298" t="s">
        <v>32</v>
      </c>
      <c r="D33" s="299"/>
      <c r="E33" s="299"/>
      <c r="F33" s="299"/>
      <c r="G33" s="299"/>
      <c r="H33" s="299"/>
      <c r="I33" s="299"/>
      <c r="J33" s="299"/>
      <c r="K33" s="299"/>
      <c r="L33" s="299"/>
      <c r="M33" s="299"/>
      <c r="N33" s="299"/>
      <c r="O33" s="299"/>
      <c r="P33" s="299"/>
      <c r="Q33" s="300"/>
    </row>
    <row r="34" spans="1:17" x14ac:dyDescent="0.25">
      <c r="A34" s="291"/>
      <c r="B34" s="297"/>
      <c r="C34" s="301">
        <f>A33*B25</f>
        <v>53478.75</v>
      </c>
      <c r="D34" s="301"/>
      <c r="E34" s="302"/>
      <c r="F34" s="303" t="s">
        <v>33</v>
      </c>
      <c r="G34" s="303"/>
      <c r="H34" s="303"/>
      <c r="I34" s="303"/>
      <c r="J34" s="303"/>
      <c r="K34" s="303"/>
      <c r="L34" s="303"/>
      <c r="M34" s="303"/>
      <c r="N34" s="303"/>
      <c r="O34" s="303"/>
      <c r="P34" s="303"/>
      <c r="Q34" s="304"/>
    </row>
    <row r="35" spans="1:17" x14ac:dyDescent="0.25">
      <c r="A35" s="305">
        <v>0.8</v>
      </c>
      <c r="B35" s="306"/>
      <c r="C35" s="298" t="s">
        <v>34</v>
      </c>
      <c r="D35" s="299"/>
      <c r="E35" s="299"/>
      <c r="F35" s="299"/>
      <c r="G35" s="299"/>
      <c r="H35" s="299"/>
      <c r="I35" s="299"/>
      <c r="J35" s="299"/>
      <c r="K35" s="299"/>
      <c r="L35" s="299"/>
      <c r="M35" s="299"/>
      <c r="N35" s="299"/>
      <c r="O35" s="299"/>
      <c r="P35" s="299"/>
      <c r="Q35" s="300"/>
    </row>
    <row r="36" spans="1:17" x14ac:dyDescent="0.25">
      <c r="A36" s="307"/>
      <c r="B36" s="308"/>
      <c r="C36" s="311" t="s">
        <v>35</v>
      </c>
      <c r="D36" s="312"/>
      <c r="E36" s="312"/>
      <c r="F36" s="312"/>
      <c r="G36" s="312"/>
      <c r="H36" s="312"/>
      <c r="I36" s="312"/>
      <c r="J36" s="312"/>
      <c r="K36" s="312"/>
      <c r="L36" s="312"/>
      <c r="M36" s="312"/>
      <c r="N36" s="312"/>
      <c r="O36" s="312"/>
      <c r="P36" s="312"/>
      <c r="Q36" s="313"/>
    </row>
    <row r="37" spans="1:17" x14ac:dyDescent="0.25">
      <c r="A37" s="307"/>
      <c r="B37" s="308"/>
      <c r="C37" s="314" t="s">
        <v>36</v>
      </c>
      <c r="D37" s="315"/>
      <c r="E37" s="315"/>
      <c r="F37" s="315"/>
      <c r="G37" s="315"/>
      <c r="H37" s="315"/>
      <c r="I37" s="316">
        <f>A35</f>
        <v>0.8</v>
      </c>
      <c r="J37" s="316"/>
      <c r="K37" s="317" t="s">
        <v>37</v>
      </c>
      <c r="L37" s="317"/>
      <c r="M37" s="317"/>
      <c r="N37" s="317"/>
      <c r="O37" s="317"/>
      <c r="P37" s="317"/>
      <c r="Q37" s="318"/>
    </row>
    <row r="38" spans="1:17" x14ac:dyDescent="0.25">
      <c r="A38" s="309"/>
      <c r="B38" s="310"/>
      <c r="C38" s="287">
        <f>C34</f>
        <v>53478.75</v>
      </c>
      <c r="D38" s="288"/>
      <c r="E38" s="288"/>
      <c r="F38" s="289" t="s">
        <v>38</v>
      </c>
      <c r="G38" s="289"/>
      <c r="H38" s="289"/>
      <c r="I38" s="289"/>
      <c r="J38" s="289"/>
      <c r="K38" s="290">
        <f>(B25*A35)-C34</f>
        <v>231741.25</v>
      </c>
      <c r="L38" s="290"/>
      <c r="M38" s="290"/>
      <c r="N38" s="14"/>
      <c r="O38" s="14"/>
      <c r="P38" s="14"/>
      <c r="Q38" s="33"/>
    </row>
    <row r="39" spans="1:17" x14ac:dyDescent="0.25">
      <c r="A39" s="291">
        <v>0.2</v>
      </c>
      <c r="B39" s="291"/>
      <c r="C39" s="292" t="s">
        <v>39</v>
      </c>
      <c r="D39" s="293"/>
      <c r="E39" s="293"/>
      <c r="F39" s="294"/>
      <c r="G39" s="294"/>
      <c r="H39" s="294"/>
      <c r="I39" s="34"/>
      <c r="J39" s="34"/>
      <c r="K39" s="35"/>
      <c r="L39" s="35"/>
      <c r="M39" s="35"/>
      <c r="N39" s="35"/>
      <c r="O39" s="35"/>
      <c r="P39" s="35"/>
      <c r="Q39" s="36"/>
    </row>
    <row r="40" spans="1:17" x14ac:dyDescent="0.25">
      <c r="A40" s="291"/>
      <c r="B40" s="291"/>
      <c r="C40" s="295" t="s">
        <v>40</v>
      </c>
      <c r="D40" s="289"/>
      <c r="E40" s="289"/>
      <c r="F40" s="289"/>
      <c r="G40" s="289"/>
      <c r="H40" s="289"/>
      <c r="I40" s="289"/>
      <c r="J40" s="289"/>
      <c r="K40" s="289"/>
      <c r="L40" s="289"/>
      <c r="M40" s="289"/>
      <c r="N40" s="289"/>
      <c r="O40" s="289"/>
      <c r="P40" s="289"/>
      <c r="Q40" s="296"/>
    </row>
    <row r="41" spans="1:17" x14ac:dyDescent="0.25">
      <c r="A41" s="27" t="s">
        <v>41</v>
      </c>
      <c r="B41" s="2"/>
      <c r="C41" s="2"/>
      <c r="D41" s="2"/>
      <c r="E41" s="2"/>
      <c r="F41" s="2"/>
      <c r="G41" s="2"/>
      <c r="H41" s="2"/>
      <c r="I41" s="2"/>
      <c r="J41" s="2"/>
      <c r="K41" s="2"/>
      <c r="L41" s="2"/>
      <c r="M41" s="2"/>
      <c r="N41" s="2"/>
      <c r="O41" s="2"/>
      <c r="P41" s="2"/>
      <c r="Q41" s="2"/>
    </row>
    <row r="42" spans="1:17" x14ac:dyDescent="0.25">
      <c r="A42" s="281" t="s">
        <v>42</v>
      </c>
      <c r="B42" s="282"/>
      <c r="C42" s="282"/>
      <c r="D42" s="282"/>
      <c r="E42" s="282"/>
      <c r="F42" s="282"/>
      <c r="G42" s="282"/>
      <c r="H42" s="282"/>
      <c r="I42" s="282"/>
      <c r="J42" s="282"/>
      <c r="K42" s="282"/>
      <c r="L42" s="282"/>
      <c r="M42" s="282"/>
      <c r="N42" s="282"/>
      <c r="O42" s="282"/>
      <c r="P42" s="282"/>
      <c r="Q42" s="282"/>
    </row>
    <row r="43" spans="1:17" ht="35.25" customHeight="1" x14ac:dyDescent="0.25">
      <c r="A43" s="281" t="s">
        <v>43</v>
      </c>
      <c r="B43" s="281"/>
      <c r="C43" s="281"/>
      <c r="D43" s="281"/>
      <c r="E43" s="281"/>
      <c r="F43" s="281"/>
      <c r="G43" s="281"/>
      <c r="H43" s="281"/>
      <c r="I43" s="281"/>
      <c r="J43" s="281"/>
      <c r="K43" s="281"/>
      <c r="L43" s="281"/>
      <c r="M43" s="281"/>
      <c r="N43" s="281"/>
      <c r="O43" s="281"/>
      <c r="P43" s="281"/>
      <c r="Q43" s="281"/>
    </row>
    <row r="44" spans="1:17" x14ac:dyDescent="0.25">
      <c r="A44" s="27" t="s">
        <v>44</v>
      </c>
      <c r="B44" s="2"/>
      <c r="C44" s="2"/>
      <c r="D44" s="2"/>
      <c r="E44" s="2"/>
      <c r="F44" s="2"/>
      <c r="G44" s="2"/>
      <c r="H44" s="2"/>
      <c r="I44" s="2"/>
      <c r="J44" s="2"/>
      <c r="K44" s="2"/>
      <c r="L44" s="2"/>
      <c r="M44" s="2"/>
      <c r="N44" s="2"/>
      <c r="O44" s="2"/>
      <c r="P44" s="2"/>
      <c r="Q44" s="2"/>
    </row>
    <row r="45" spans="1:17" ht="29.25" customHeight="1" x14ac:dyDescent="0.25">
      <c r="A45" s="281" t="s">
        <v>45</v>
      </c>
      <c r="B45" s="281"/>
      <c r="C45" s="281"/>
      <c r="D45" s="281"/>
      <c r="E45" s="281"/>
      <c r="F45" s="281"/>
      <c r="G45" s="281"/>
      <c r="H45" s="281"/>
      <c r="I45" s="281"/>
      <c r="J45" s="281"/>
      <c r="K45" s="281"/>
      <c r="L45" s="281"/>
      <c r="M45" s="281"/>
      <c r="N45" s="281"/>
      <c r="O45" s="281"/>
      <c r="P45" s="281"/>
      <c r="Q45" s="281"/>
    </row>
    <row r="46" spans="1:17" x14ac:dyDescent="0.25">
      <c r="A46" s="37" t="s">
        <v>46</v>
      </c>
      <c r="B46" s="37"/>
      <c r="C46" s="37"/>
      <c r="D46" s="37"/>
      <c r="E46" s="37"/>
      <c r="F46" s="37"/>
      <c r="G46" s="37"/>
      <c r="H46" s="37"/>
      <c r="I46" s="37"/>
      <c r="J46" s="37"/>
      <c r="K46" s="37"/>
      <c r="L46" s="37"/>
      <c r="M46" s="37"/>
      <c r="N46" s="37"/>
      <c r="O46" s="37"/>
      <c r="P46" s="37"/>
      <c r="Q46" s="37"/>
    </row>
    <row r="47" spans="1:17" x14ac:dyDescent="0.25">
      <c r="A47" s="283" t="s">
        <v>47</v>
      </c>
      <c r="B47" s="283"/>
      <c r="C47" s="283"/>
      <c r="D47" s="283"/>
      <c r="E47" s="283"/>
      <c r="F47" s="283"/>
      <c r="G47" s="283"/>
      <c r="H47" s="283"/>
      <c r="I47" s="283"/>
      <c r="J47" s="283"/>
      <c r="K47" s="283"/>
      <c r="L47" s="283"/>
      <c r="M47" s="283"/>
      <c r="N47" s="283"/>
      <c r="O47" s="283"/>
      <c r="P47" s="283"/>
      <c r="Q47" s="283"/>
    </row>
    <row r="48" spans="1:17" ht="15.75" x14ac:dyDescent="0.25">
      <c r="A48" s="284" t="s">
        <v>48</v>
      </c>
      <c r="B48" s="284"/>
      <c r="C48" s="284"/>
      <c r="D48" s="284"/>
      <c r="E48" s="284"/>
      <c r="F48" s="284"/>
      <c r="G48" s="284"/>
      <c r="H48" s="284"/>
      <c r="I48" s="284"/>
      <c r="J48" s="284"/>
      <c r="K48" s="284"/>
      <c r="L48" s="284"/>
      <c r="M48" s="284"/>
      <c r="N48" s="284"/>
      <c r="O48" s="284"/>
      <c r="P48" s="284"/>
      <c r="Q48" s="284"/>
    </row>
    <row r="49" spans="1:17" ht="15.75" x14ac:dyDescent="0.25">
      <c r="A49" s="285" t="s">
        <v>49</v>
      </c>
      <c r="B49" s="286"/>
      <c r="C49" s="286"/>
      <c r="D49" s="286"/>
      <c r="E49" s="286"/>
      <c r="F49" s="286"/>
      <c r="G49" s="286"/>
      <c r="H49" s="286"/>
      <c r="I49" s="286"/>
      <c r="J49" s="286"/>
      <c r="K49" s="286"/>
      <c r="L49" s="286"/>
      <c r="M49" s="286"/>
      <c r="N49" s="286"/>
      <c r="O49" s="286"/>
      <c r="P49" s="286"/>
      <c r="Q49" s="286"/>
    </row>
    <row r="50" spans="1:17" x14ac:dyDescent="0.25">
      <c r="A50" s="276" t="s">
        <v>50</v>
      </c>
      <c r="B50" s="277"/>
      <c r="C50" s="277"/>
      <c r="D50" s="277"/>
      <c r="E50" s="277"/>
      <c r="F50" s="277"/>
      <c r="G50" s="277"/>
      <c r="H50" s="277"/>
      <c r="I50" s="277"/>
      <c r="J50" s="277"/>
      <c r="K50" s="277"/>
      <c r="L50" s="277"/>
      <c r="M50" s="277"/>
      <c r="N50" s="277"/>
      <c r="O50" s="277"/>
      <c r="P50" s="277"/>
      <c r="Q50" s="277"/>
    </row>
    <row r="51" spans="1:17" x14ac:dyDescent="0.25">
      <c r="A51" s="278" t="s">
        <v>51</v>
      </c>
      <c r="B51" s="278"/>
      <c r="C51" s="278"/>
      <c r="D51" s="278"/>
      <c r="E51" s="278"/>
      <c r="F51" s="278"/>
      <c r="G51" s="278"/>
      <c r="H51" s="278"/>
      <c r="I51" s="38" t="s">
        <v>52</v>
      </c>
      <c r="J51" s="39"/>
      <c r="K51" s="39"/>
      <c r="L51" s="278" t="s">
        <v>53</v>
      </c>
      <c r="M51" s="278"/>
      <c r="N51" s="278"/>
      <c r="O51" s="278"/>
      <c r="P51" s="279" t="s">
        <v>54</v>
      </c>
      <c r="Q51" s="280"/>
    </row>
    <row r="52" spans="1:17" x14ac:dyDescent="0.25">
      <c r="A52" s="272" t="s">
        <v>55</v>
      </c>
      <c r="B52" s="272"/>
      <c r="C52" s="272"/>
      <c r="D52" s="272"/>
      <c r="E52" s="272"/>
      <c r="F52" s="272"/>
      <c r="G52" s="272"/>
      <c r="H52" s="272"/>
      <c r="I52" s="268"/>
      <c r="J52" s="268"/>
      <c r="K52" s="268"/>
      <c r="L52" s="268"/>
      <c r="M52" s="268"/>
      <c r="N52" s="268"/>
      <c r="O52" s="268"/>
      <c r="P52" s="256"/>
      <c r="Q52" s="258"/>
    </row>
    <row r="53" spans="1:17" x14ac:dyDescent="0.25">
      <c r="A53" s="273" t="s">
        <v>56</v>
      </c>
      <c r="B53" s="274"/>
      <c r="C53" s="274"/>
      <c r="D53" s="274"/>
      <c r="E53" s="274"/>
      <c r="F53" s="274"/>
      <c r="G53" s="274"/>
      <c r="H53" s="275"/>
      <c r="I53" s="268"/>
      <c r="J53" s="268"/>
      <c r="K53" s="268"/>
      <c r="L53" s="268"/>
      <c r="M53" s="268"/>
      <c r="N53" s="268"/>
      <c r="O53" s="268"/>
      <c r="P53" s="256"/>
      <c r="Q53" s="258"/>
    </row>
    <row r="54" spans="1:17" x14ac:dyDescent="0.25">
      <c r="A54" s="268"/>
      <c r="B54" s="268"/>
      <c r="C54" s="268"/>
      <c r="D54" s="268"/>
      <c r="E54" s="268"/>
      <c r="F54" s="268"/>
      <c r="G54" s="268"/>
      <c r="H54" s="268"/>
      <c r="I54" s="268"/>
      <c r="J54" s="268"/>
      <c r="K54" s="268"/>
      <c r="L54" s="268"/>
      <c r="M54" s="268"/>
      <c r="N54" s="268"/>
      <c r="O54" s="268"/>
      <c r="P54" s="256"/>
      <c r="Q54" s="258"/>
    </row>
    <row r="55" spans="1:17" x14ac:dyDescent="0.25">
      <c r="A55" s="272" t="s">
        <v>57</v>
      </c>
      <c r="B55" s="272"/>
      <c r="C55" s="272"/>
      <c r="D55" s="272"/>
      <c r="E55" s="272"/>
      <c r="F55" s="272"/>
      <c r="G55" s="272"/>
      <c r="H55" s="272"/>
      <c r="I55" s="268"/>
      <c r="J55" s="268"/>
      <c r="K55" s="268"/>
      <c r="L55" s="268"/>
      <c r="M55" s="268"/>
      <c r="N55" s="268"/>
      <c r="O55" s="268"/>
      <c r="P55" s="256"/>
      <c r="Q55" s="258"/>
    </row>
    <row r="56" spans="1:17" x14ac:dyDescent="0.25">
      <c r="A56" s="273" t="s">
        <v>56</v>
      </c>
      <c r="B56" s="274"/>
      <c r="C56" s="274"/>
      <c r="D56" s="274"/>
      <c r="E56" s="274"/>
      <c r="F56" s="274"/>
      <c r="G56" s="274"/>
      <c r="H56" s="275"/>
      <c r="I56" s="268"/>
      <c r="J56" s="268"/>
      <c r="K56" s="268"/>
      <c r="L56" s="268"/>
      <c r="M56" s="268"/>
      <c r="N56" s="268"/>
      <c r="O56" s="268"/>
      <c r="P56" s="256"/>
      <c r="Q56" s="258"/>
    </row>
    <row r="57" spans="1:17" x14ac:dyDescent="0.25">
      <c r="A57" s="40"/>
      <c r="B57" s="41"/>
      <c r="C57" s="41"/>
      <c r="D57" s="41"/>
      <c r="E57" s="41"/>
      <c r="F57" s="41"/>
      <c r="G57" s="41"/>
      <c r="H57" s="42"/>
      <c r="I57" s="268"/>
      <c r="J57" s="268"/>
      <c r="K57" s="268"/>
      <c r="L57" s="268"/>
      <c r="M57" s="268"/>
      <c r="N57" s="268"/>
      <c r="O57" s="268"/>
      <c r="P57" s="43"/>
      <c r="Q57" s="44"/>
    </row>
    <row r="58" spans="1:17" x14ac:dyDescent="0.25">
      <c r="A58" s="269" t="s">
        <v>58</v>
      </c>
      <c r="B58" s="270"/>
      <c r="C58" s="270"/>
      <c r="D58" s="270"/>
      <c r="E58" s="270"/>
      <c r="F58" s="270"/>
      <c r="G58" s="270"/>
      <c r="H58" s="271"/>
      <c r="I58" s="268"/>
      <c r="J58" s="268"/>
      <c r="K58" s="268"/>
      <c r="L58" s="268"/>
      <c r="M58" s="268"/>
      <c r="N58" s="268"/>
      <c r="O58" s="268"/>
      <c r="P58" s="256"/>
      <c r="Q58" s="258"/>
    </row>
    <row r="59" spans="1:17" x14ac:dyDescent="0.25">
      <c r="A59" s="261" t="s">
        <v>59</v>
      </c>
      <c r="B59" s="261"/>
      <c r="C59" s="261"/>
      <c r="D59" s="261"/>
      <c r="E59" s="261"/>
      <c r="F59" s="261"/>
      <c r="G59" s="261"/>
      <c r="H59" s="261"/>
      <c r="I59" s="261"/>
      <c r="J59" s="261"/>
      <c r="K59" s="261"/>
      <c r="L59" s="261"/>
      <c r="M59" s="261"/>
      <c r="N59" s="261"/>
      <c r="O59" s="261"/>
      <c r="P59" s="261"/>
      <c r="Q59" s="261"/>
    </row>
    <row r="60" spans="1:17" ht="15.75" x14ac:dyDescent="0.25">
      <c r="A60" s="262" t="s">
        <v>60</v>
      </c>
      <c r="B60" s="263"/>
      <c r="C60" s="263"/>
      <c r="D60" s="263"/>
      <c r="E60" s="263"/>
      <c r="F60" s="263"/>
      <c r="G60" s="263"/>
      <c r="H60" s="263"/>
      <c r="I60" s="263"/>
      <c r="J60" s="263"/>
      <c r="K60" s="263"/>
      <c r="L60" s="263"/>
      <c r="M60" s="263"/>
      <c r="N60" s="263"/>
      <c r="O60" s="263"/>
      <c r="P60" s="263"/>
      <c r="Q60" s="263"/>
    </row>
    <row r="61" spans="1:17" x14ac:dyDescent="0.25">
      <c r="A61" s="264" t="s">
        <v>61</v>
      </c>
      <c r="B61" s="264"/>
      <c r="C61" s="264"/>
      <c r="D61" s="264"/>
      <c r="E61" s="264"/>
      <c r="F61" s="264"/>
      <c r="G61" s="264"/>
      <c r="H61" s="264"/>
      <c r="I61" s="264"/>
      <c r="J61" s="264"/>
      <c r="K61" s="264"/>
      <c r="L61" s="265" t="s">
        <v>62</v>
      </c>
      <c r="M61" s="266"/>
      <c r="N61" s="266"/>
      <c r="O61" s="266"/>
      <c r="P61" s="266"/>
      <c r="Q61" s="267"/>
    </row>
    <row r="62" spans="1:17" x14ac:dyDescent="0.25">
      <c r="A62" s="259" t="s">
        <v>63</v>
      </c>
      <c r="B62" s="259"/>
      <c r="C62" s="259"/>
      <c r="D62" s="259"/>
      <c r="E62" s="259"/>
      <c r="F62" s="259"/>
      <c r="G62" s="259"/>
      <c r="H62" s="259"/>
      <c r="I62" s="259"/>
      <c r="J62" s="259"/>
      <c r="K62" s="259"/>
      <c r="L62" s="256"/>
      <c r="M62" s="257"/>
      <c r="N62" s="257"/>
      <c r="O62" s="257"/>
      <c r="P62" s="257"/>
      <c r="Q62" s="258"/>
    </row>
    <row r="63" spans="1:17" x14ac:dyDescent="0.25">
      <c r="A63" s="259" t="s">
        <v>64</v>
      </c>
      <c r="B63" s="259"/>
      <c r="C63" s="259"/>
      <c r="D63" s="259"/>
      <c r="E63" s="259"/>
      <c r="F63" s="259"/>
      <c r="G63" s="259"/>
      <c r="H63" s="259"/>
      <c r="I63" s="259"/>
      <c r="J63" s="259"/>
      <c r="K63" s="259"/>
      <c r="L63" s="256"/>
      <c r="M63" s="257"/>
      <c r="N63" s="257"/>
      <c r="O63" s="257"/>
      <c r="P63" s="257"/>
      <c r="Q63" s="258"/>
    </row>
    <row r="64" spans="1:17" x14ac:dyDescent="0.25">
      <c r="A64" s="259" t="s">
        <v>64</v>
      </c>
      <c r="B64" s="259"/>
      <c r="C64" s="259"/>
      <c r="D64" s="259"/>
      <c r="E64" s="259"/>
      <c r="F64" s="259"/>
      <c r="G64" s="259"/>
      <c r="H64" s="259"/>
      <c r="I64" s="259"/>
      <c r="J64" s="259"/>
      <c r="K64" s="259"/>
      <c r="L64" s="256"/>
      <c r="M64" s="257"/>
      <c r="N64" s="257"/>
      <c r="O64" s="257"/>
      <c r="P64" s="257"/>
      <c r="Q64" s="258"/>
    </row>
    <row r="65" spans="1:17" x14ac:dyDescent="0.25">
      <c r="A65" s="259" t="s">
        <v>64</v>
      </c>
      <c r="B65" s="259"/>
      <c r="C65" s="259"/>
      <c r="D65" s="259"/>
      <c r="E65" s="259"/>
      <c r="F65" s="259"/>
      <c r="G65" s="259"/>
      <c r="H65" s="259"/>
      <c r="I65" s="259"/>
      <c r="J65" s="259"/>
      <c r="K65" s="259"/>
      <c r="L65" s="256"/>
      <c r="M65" s="257"/>
      <c r="N65" s="257"/>
      <c r="O65" s="257"/>
      <c r="P65" s="257"/>
      <c r="Q65" s="258"/>
    </row>
    <row r="66" spans="1:17" x14ac:dyDescent="0.25">
      <c r="A66" s="255" t="s">
        <v>65</v>
      </c>
      <c r="B66" s="255"/>
      <c r="C66" s="255"/>
      <c r="D66" s="255"/>
      <c r="E66" s="255"/>
      <c r="F66" s="255"/>
      <c r="G66" s="255"/>
      <c r="H66" s="255"/>
      <c r="I66" s="255"/>
      <c r="J66" s="255"/>
      <c r="K66" s="255"/>
      <c r="L66" s="256"/>
      <c r="M66" s="257"/>
      <c r="N66" s="257"/>
      <c r="O66" s="257"/>
      <c r="P66" s="257"/>
      <c r="Q66" s="258"/>
    </row>
    <row r="67" spans="1:17" x14ac:dyDescent="0.25">
      <c r="A67" s="259" t="s">
        <v>66</v>
      </c>
      <c r="B67" s="259"/>
      <c r="C67" s="259"/>
      <c r="D67" s="259"/>
      <c r="E67" s="259"/>
      <c r="F67" s="259"/>
      <c r="G67" s="259"/>
      <c r="H67" s="259"/>
      <c r="I67" s="259"/>
      <c r="J67" s="259"/>
      <c r="K67" s="259"/>
      <c r="L67" s="43"/>
      <c r="M67" s="45"/>
      <c r="N67" s="45"/>
      <c r="O67" s="45"/>
      <c r="P67" s="45"/>
      <c r="Q67" s="45"/>
    </row>
    <row r="68" spans="1:17" x14ac:dyDescent="0.25">
      <c r="A68" s="260" t="s">
        <v>67</v>
      </c>
      <c r="B68" s="260"/>
      <c r="C68" s="260"/>
      <c r="D68" s="260"/>
      <c r="E68" s="260"/>
      <c r="F68" s="260"/>
      <c r="G68" s="260"/>
      <c r="H68" s="260"/>
      <c r="I68" s="260"/>
      <c r="J68" s="260"/>
      <c r="K68" s="260"/>
      <c r="L68" s="43"/>
      <c r="M68" s="45"/>
      <c r="N68" s="45"/>
      <c r="O68" s="45"/>
      <c r="P68" s="45"/>
      <c r="Q68" s="45"/>
    </row>
  </sheetData>
  <customSheetViews>
    <customSheetView guid="{5B1C6BB7-DF21-4D14-9EBA-69D2DED2516B}" fitToPage="1" state="hidden">
      <selection activeCell="L51" sqref="L51:O51"/>
      <pageMargins left="0.70866141732283472" right="0.70866141732283472" top="0.74803149606299213" bottom="0.74803149606299213" header="0.31496062992125984" footer="0.31496062992125984"/>
      <pageSetup paperSize="9" scale="47" orientation="landscape" r:id="rId1"/>
    </customSheetView>
  </customSheetViews>
  <mergeCells count="102">
    <mergeCell ref="A1:Q1"/>
    <mergeCell ref="A2:Q2"/>
    <mergeCell ref="A3:Q3"/>
    <mergeCell ref="A5:Q5"/>
    <mergeCell ref="A6:Q6"/>
    <mergeCell ref="A8:N8"/>
    <mergeCell ref="P8:Q8"/>
    <mergeCell ref="B13:Q13"/>
    <mergeCell ref="B14:J14"/>
    <mergeCell ref="K14:M14"/>
    <mergeCell ref="A16:N16"/>
    <mergeCell ref="P16:Q16"/>
    <mergeCell ref="B17:N17"/>
    <mergeCell ref="B9:K9"/>
    <mergeCell ref="M9:N9"/>
    <mergeCell ref="B10:C10"/>
    <mergeCell ref="K10:M10"/>
    <mergeCell ref="A11:P11"/>
    <mergeCell ref="E12:G12"/>
    <mergeCell ref="A24:Q24"/>
    <mergeCell ref="B25:D25"/>
    <mergeCell ref="E25:G25"/>
    <mergeCell ref="H25:J25"/>
    <mergeCell ref="A27:Q27"/>
    <mergeCell ref="A32:B32"/>
    <mergeCell ref="C32:Q32"/>
    <mergeCell ref="B18:C18"/>
    <mergeCell ref="K18:M18"/>
    <mergeCell ref="A19:P19"/>
    <mergeCell ref="E20:G20"/>
    <mergeCell ref="B21:Q21"/>
    <mergeCell ref="B22:J22"/>
    <mergeCell ref="K22:M22"/>
    <mergeCell ref="C38:E38"/>
    <mergeCell ref="F38:J38"/>
    <mergeCell ref="K38:M38"/>
    <mergeCell ref="A39:B40"/>
    <mergeCell ref="C39:E39"/>
    <mergeCell ref="F39:H39"/>
    <mergeCell ref="C40:Q40"/>
    <mergeCell ref="A33:B34"/>
    <mergeCell ref="C33:Q33"/>
    <mergeCell ref="C34:E34"/>
    <mergeCell ref="F34:Q34"/>
    <mergeCell ref="A35:B38"/>
    <mergeCell ref="C35:Q35"/>
    <mergeCell ref="C36:Q36"/>
    <mergeCell ref="C37:H37"/>
    <mergeCell ref="I37:J37"/>
    <mergeCell ref="K37:Q37"/>
    <mergeCell ref="A50:Q50"/>
    <mergeCell ref="A51:H51"/>
    <mergeCell ref="L51:O51"/>
    <mergeCell ref="P51:Q51"/>
    <mergeCell ref="A52:H52"/>
    <mergeCell ref="I52:K52"/>
    <mergeCell ref="L52:O52"/>
    <mergeCell ref="P52:Q52"/>
    <mergeCell ref="A42:Q42"/>
    <mergeCell ref="A43:Q43"/>
    <mergeCell ref="A45:Q45"/>
    <mergeCell ref="A47:Q47"/>
    <mergeCell ref="A48:Q48"/>
    <mergeCell ref="A49:Q49"/>
    <mergeCell ref="A55:H55"/>
    <mergeCell ref="I55:K55"/>
    <mergeCell ref="L55:O55"/>
    <mergeCell ref="P55:Q55"/>
    <mergeCell ref="A56:H56"/>
    <mergeCell ref="I56:K56"/>
    <mergeCell ref="L56:O56"/>
    <mergeCell ref="P56:Q56"/>
    <mergeCell ref="A53:H53"/>
    <mergeCell ref="I53:K53"/>
    <mergeCell ref="L53:O53"/>
    <mergeCell ref="P53:Q53"/>
    <mergeCell ref="A54:H54"/>
    <mergeCell ref="I54:K54"/>
    <mergeCell ref="L54:O54"/>
    <mergeCell ref="P54:Q54"/>
    <mergeCell ref="A59:Q59"/>
    <mergeCell ref="A60:Q60"/>
    <mergeCell ref="A61:K61"/>
    <mergeCell ref="L61:Q61"/>
    <mergeCell ref="A62:K62"/>
    <mergeCell ref="L62:Q62"/>
    <mergeCell ref="I57:K57"/>
    <mergeCell ref="L57:O57"/>
    <mergeCell ref="A58:H58"/>
    <mergeCell ref="I58:K58"/>
    <mergeCell ref="L58:O58"/>
    <mergeCell ref="P58:Q58"/>
    <mergeCell ref="A66:K66"/>
    <mergeCell ref="L66:Q66"/>
    <mergeCell ref="A67:K67"/>
    <mergeCell ref="A68:K68"/>
    <mergeCell ref="A63:K63"/>
    <mergeCell ref="L63:Q63"/>
    <mergeCell ref="A64:K64"/>
    <mergeCell ref="L64:Q64"/>
    <mergeCell ref="A65:K65"/>
    <mergeCell ref="L65:Q65"/>
  </mergeCells>
  <pageMargins left="0.70866141732283472" right="0.70866141732283472" top="0.74803149606299213" bottom="0.74803149606299213" header="0.31496062992125984" footer="0.31496062992125984"/>
  <pageSetup paperSize="9" scale="47" orientation="landscape"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workbookViewId="0">
      <selection activeCell="B12" sqref="B12:F12"/>
    </sheetView>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22"/>
  <sheetViews>
    <sheetView tabSelected="1" zoomScale="130" zoomScaleNormal="100" zoomScaleSheetLayoutView="100" workbookViewId="0">
      <selection activeCell="A17" sqref="A17"/>
    </sheetView>
  </sheetViews>
  <sheetFormatPr baseColWidth="10" defaultRowHeight="12.75" x14ac:dyDescent="0.2"/>
  <cols>
    <col min="1" max="1" width="99.5703125" style="107" customWidth="1"/>
    <col min="2" max="3" width="11.42578125" style="107"/>
    <col min="4" max="4" width="27.7109375" style="107" customWidth="1"/>
    <col min="5" max="256" width="11.42578125" style="107"/>
    <col min="257" max="257" width="99.5703125" style="107" customWidth="1"/>
    <col min="258" max="259" width="11.42578125" style="107"/>
    <col min="260" max="260" width="27.7109375" style="107" customWidth="1"/>
    <col min="261" max="512" width="11.42578125" style="107"/>
    <col min="513" max="513" width="99.5703125" style="107" customWidth="1"/>
    <col min="514" max="515" width="11.42578125" style="107"/>
    <col min="516" max="516" width="27.7109375" style="107" customWidth="1"/>
    <col min="517" max="768" width="11.42578125" style="107"/>
    <col min="769" max="769" width="99.5703125" style="107" customWidth="1"/>
    <col min="770" max="771" width="11.42578125" style="107"/>
    <col min="772" max="772" width="27.7109375" style="107" customWidth="1"/>
    <col min="773" max="1024" width="11.42578125" style="107"/>
    <col min="1025" max="1025" width="99.5703125" style="107" customWidth="1"/>
    <col min="1026" max="1027" width="11.42578125" style="107"/>
    <col min="1028" max="1028" width="27.7109375" style="107" customWidth="1"/>
    <col min="1029" max="1280" width="11.42578125" style="107"/>
    <col min="1281" max="1281" width="99.5703125" style="107" customWidth="1"/>
    <col min="1282" max="1283" width="11.42578125" style="107"/>
    <col min="1284" max="1284" width="27.7109375" style="107" customWidth="1"/>
    <col min="1285" max="1536" width="11.42578125" style="107"/>
    <col min="1537" max="1537" width="99.5703125" style="107" customWidth="1"/>
    <col min="1538" max="1539" width="11.42578125" style="107"/>
    <col min="1540" max="1540" width="27.7109375" style="107" customWidth="1"/>
    <col min="1541" max="1792" width="11.42578125" style="107"/>
    <col min="1793" max="1793" width="99.5703125" style="107" customWidth="1"/>
    <col min="1794" max="1795" width="11.42578125" style="107"/>
    <col min="1796" max="1796" width="27.7109375" style="107" customWidth="1"/>
    <col min="1797" max="2048" width="11.42578125" style="107"/>
    <col min="2049" max="2049" width="99.5703125" style="107" customWidth="1"/>
    <col min="2050" max="2051" width="11.42578125" style="107"/>
    <col min="2052" max="2052" width="27.7109375" style="107" customWidth="1"/>
    <col min="2053" max="2304" width="11.42578125" style="107"/>
    <col min="2305" max="2305" width="99.5703125" style="107" customWidth="1"/>
    <col min="2306" max="2307" width="11.42578125" style="107"/>
    <col min="2308" max="2308" width="27.7109375" style="107" customWidth="1"/>
    <col min="2309" max="2560" width="11.42578125" style="107"/>
    <col min="2561" max="2561" width="99.5703125" style="107" customWidth="1"/>
    <col min="2562" max="2563" width="11.42578125" style="107"/>
    <col min="2564" max="2564" width="27.7109375" style="107" customWidth="1"/>
    <col min="2565" max="2816" width="11.42578125" style="107"/>
    <col min="2817" max="2817" width="99.5703125" style="107" customWidth="1"/>
    <col min="2818" max="2819" width="11.42578125" style="107"/>
    <col min="2820" max="2820" width="27.7109375" style="107" customWidth="1"/>
    <col min="2821" max="3072" width="11.42578125" style="107"/>
    <col min="3073" max="3073" width="99.5703125" style="107" customWidth="1"/>
    <col min="3074" max="3075" width="11.42578125" style="107"/>
    <col min="3076" max="3076" width="27.7109375" style="107" customWidth="1"/>
    <col min="3077" max="3328" width="11.42578125" style="107"/>
    <col min="3329" max="3329" width="99.5703125" style="107" customWidth="1"/>
    <col min="3330" max="3331" width="11.42578125" style="107"/>
    <col min="3332" max="3332" width="27.7109375" style="107" customWidth="1"/>
    <col min="3333" max="3584" width="11.42578125" style="107"/>
    <col min="3585" max="3585" width="99.5703125" style="107" customWidth="1"/>
    <col min="3586" max="3587" width="11.42578125" style="107"/>
    <col min="3588" max="3588" width="27.7109375" style="107" customWidth="1"/>
    <col min="3589" max="3840" width="11.42578125" style="107"/>
    <col min="3841" max="3841" width="99.5703125" style="107" customWidth="1"/>
    <col min="3842" max="3843" width="11.42578125" style="107"/>
    <col min="3844" max="3844" width="27.7109375" style="107" customWidth="1"/>
    <col min="3845" max="4096" width="11.42578125" style="107"/>
    <col min="4097" max="4097" width="99.5703125" style="107" customWidth="1"/>
    <col min="4098" max="4099" width="11.42578125" style="107"/>
    <col min="4100" max="4100" width="27.7109375" style="107" customWidth="1"/>
    <col min="4101" max="4352" width="11.42578125" style="107"/>
    <col min="4353" max="4353" width="99.5703125" style="107" customWidth="1"/>
    <col min="4354" max="4355" width="11.42578125" style="107"/>
    <col min="4356" max="4356" width="27.7109375" style="107" customWidth="1"/>
    <col min="4357" max="4608" width="11.42578125" style="107"/>
    <col min="4609" max="4609" width="99.5703125" style="107" customWidth="1"/>
    <col min="4610" max="4611" width="11.42578125" style="107"/>
    <col min="4612" max="4612" width="27.7109375" style="107" customWidth="1"/>
    <col min="4613" max="4864" width="11.42578125" style="107"/>
    <col min="4865" max="4865" width="99.5703125" style="107" customWidth="1"/>
    <col min="4866" max="4867" width="11.42578125" style="107"/>
    <col min="4868" max="4868" width="27.7109375" style="107" customWidth="1"/>
    <col min="4869" max="5120" width="11.42578125" style="107"/>
    <col min="5121" max="5121" width="99.5703125" style="107" customWidth="1"/>
    <col min="5122" max="5123" width="11.42578125" style="107"/>
    <col min="5124" max="5124" width="27.7109375" style="107" customWidth="1"/>
    <col min="5125" max="5376" width="11.42578125" style="107"/>
    <col min="5377" max="5377" width="99.5703125" style="107" customWidth="1"/>
    <col min="5378" max="5379" width="11.42578125" style="107"/>
    <col min="5380" max="5380" width="27.7109375" style="107" customWidth="1"/>
    <col min="5381" max="5632" width="11.42578125" style="107"/>
    <col min="5633" max="5633" width="99.5703125" style="107" customWidth="1"/>
    <col min="5634" max="5635" width="11.42578125" style="107"/>
    <col min="5636" max="5636" width="27.7109375" style="107" customWidth="1"/>
    <col min="5637" max="5888" width="11.42578125" style="107"/>
    <col min="5889" max="5889" width="99.5703125" style="107" customWidth="1"/>
    <col min="5890" max="5891" width="11.42578125" style="107"/>
    <col min="5892" max="5892" width="27.7109375" style="107" customWidth="1"/>
    <col min="5893" max="6144" width="11.42578125" style="107"/>
    <col min="6145" max="6145" width="99.5703125" style="107" customWidth="1"/>
    <col min="6146" max="6147" width="11.42578125" style="107"/>
    <col min="6148" max="6148" width="27.7109375" style="107" customWidth="1"/>
    <col min="6149" max="6400" width="11.42578125" style="107"/>
    <col min="6401" max="6401" width="99.5703125" style="107" customWidth="1"/>
    <col min="6402" max="6403" width="11.42578125" style="107"/>
    <col min="6404" max="6404" width="27.7109375" style="107" customWidth="1"/>
    <col min="6405" max="6656" width="11.42578125" style="107"/>
    <col min="6657" max="6657" width="99.5703125" style="107" customWidth="1"/>
    <col min="6658" max="6659" width="11.42578125" style="107"/>
    <col min="6660" max="6660" width="27.7109375" style="107" customWidth="1"/>
    <col min="6661" max="6912" width="11.42578125" style="107"/>
    <col min="6913" max="6913" width="99.5703125" style="107" customWidth="1"/>
    <col min="6914" max="6915" width="11.42578125" style="107"/>
    <col min="6916" max="6916" width="27.7109375" style="107" customWidth="1"/>
    <col min="6917" max="7168" width="11.42578125" style="107"/>
    <col min="7169" max="7169" width="99.5703125" style="107" customWidth="1"/>
    <col min="7170" max="7171" width="11.42578125" style="107"/>
    <col min="7172" max="7172" width="27.7109375" style="107" customWidth="1"/>
    <col min="7173" max="7424" width="11.42578125" style="107"/>
    <col min="7425" max="7425" width="99.5703125" style="107" customWidth="1"/>
    <col min="7426" max="7427" width="11.42578125" style="107"/>
    <col min="7428" max="7428" width="27.7109375" style="107" customWidth="1"/>
    <col min="7429" max="7680" width="11.42578125" style="107"/>
    <col min="7681" max="7681" width="99.5703125" style="107" customWidth="1"/>
    <col min="7682" max="7683" width="11.42578125" style="107"/>
    <col min="7684" max="7684" width="27.7109375" style="107" customWidth="1"/>
    <col min="7685" max="7936" width="11.42578125" style="107"/>
    <col min="7937" max="7937" width="99.5703125" style="107" customWidth="1"/>
    <col min="7938" max="7939" width="11.42578125" style="107"/>
    <col min="7940" max="7940" width="27.7109375" style="107" customWidth="1"/>
    <col min="7941" max="8192" width="11.42578125" style="107"/>
    <col min="8193" max="8193" width="99.5703125" style="107" customWidth="1"/>
    <col min="8194" max="8195" width="11.42578125" style="107"/>
    <col min="8196" max="8196" width="27.7109375" style="107" customWidth="1"/>
    <col min="8197" max="8448" width="11.42578125" style="107"/>
    <col min="8449" max="8449" width="99.5703125" style="107" customWidth="1"/>
    <col min="8450" max="8451" width="11.42578125" style="107"/>
    <col min="8452" max="8452" width="27.7109375" style="107" customWidth="1"/>
    <col min="8453" max="8704" width="11.42578125" style="107"/>
    <col min="8705" max="8705" width="99.5703125" style="107" customWidth="1"/>
    <col min="8706" max="8707" width="11.42578125" style="107"/>
    <col min="8708" max="8708" width="27.7109375" style="107" customWidth="1"/>
    <col min="8709" max="8960" width="11.42578125" style="107"/>
    <col min="8961" max="8961" width="99.5703125" style="107" customWidth="1"/>
    <col min="8962" max="8963" width="11.42578125" style="107"/>
    <col min="8964" max="8964" width="27.7109375" style="107" customWidth="1"/>
    <col min="8965" max="9216" width="11.42578125" style="107"/>
    <col min="9217" max="9217" width="99.5703125" style="107" customWidth="1"/>
    <col min="9218" max="9219" width="11.42578125" style="107"/>
    <col min="9220" max="9220" width="27.7109375" style="107" customWidth="1"/>
    <col min="9221" max="9472" width="11.42578125" style="107"/>
    <col min="9473" max="9473" width="99.5703125" style="107" customWidth="1"/>
    <col min="9474" max="9475" width="11.42578125" style="107"/>
    <col min="9476" max="9476" width="27.7109375" style="107" customWidth="1"/>
    <col min="9477" max="9728" width="11.42578125" style="107"/>
    <col min="9729" max="9729" width="99.5703125" style="107" customWidth="1"/>
    <col min="9730" max="9731" width="11.42578125" style="107"/>
    <col min="9732" max="9732" width="27.7109375" style="107" customWidth="1"/>
    <col min="9733" max="9984" width="11.42578125" style="107"/>
    <col min="9985" max="9985" width="99.5703125" style="107" customWidth="1"/>
    <col min="9986" max="9987" width="11.42578125" style="107"/>
    <col min="9988" max="9988" width="27.7109375" style="107" customWidth="1"/>
    <col min="9989" max="10240" width="11.42578125" style="107"/>
    <col min="10241" max="10241" width="99.5703125" style="107" customWidth="1"/>
    <col min="10242" max="10243" width="11.42578125" style="107"/>
    <col min="10244" max="10244" width="27.7109375" style="107" customWidth="1"/>
    <col min="10245" max="10496" width="11.42578125" style="107"/>
    <col min="10497" max="10497" width="99.5703125" style="107" customWidth="1"/>
    <col min="10498" max="10499" width="11.42578125" style="107"/>
    <col min="10500" max="10500" width="27.7109375" style="107" customWidth="1"/>
    <col min="10501" max="10752" width="11.42578125" style="107"/>
    <col min="10753" max="10753" width="99.5703125" style="107" customWidth="1"/>
    <col min="10754" max="10755" width="11.42578125" style="107"/>
    <col min="10756" max="10756" width="27.7109375" style="107" customWidth="1"/>
    <col min="10757" max="11008" width="11.42578125" style="107"/>
    <col min="11009" max="11009" width="99.5703125" style="107" customWidth="1"/>
    <col min="11010" max="11011" width="11.42578125" style="107"/>
    <col min="11012" max="11012" width="27.7109375" style="107" customWidth="1"/>
    <col min="11013" max="11264" width="11.42578125" style="107"/>
    <col min="11265" max="11265" width="99.5703125" style="107" customWidth="1"/>
    <col min="11266" max="11267" width="11.42578125" style="107"/>
    <col min="11268" max="11268" width="27.7109375" style="107" customWidth="1"/>
    <col min="11269" max="11520" width="11.42578125" style="107"/>
    <col min="11521" max="11521" width="99.5703125" style="107" customWidth="1"/>
    <col min="11522" max="11523" width="11.42578125" style="107"/>
    <col min="11524" max="11524" width="27.7109375" style="107" customWidth="1"/>
    <col min="11525" max="11776" width="11.42578125" style="107"/>
    <col min="11777" max="11777" width="99.5703125" style="107" customWidth="1"/>
    <col min="11778" max="11779" width="11.42578125" style="107"/>
    <col min="11780" max="11780" width="27.7109375" style="107" customWidth="1"/>
    <col min="11781" max="12032" width="11.42578125" style="107"/>
    <col min="12033" max="12033" width="99.5703125" style="107" customWidth="1"/>
    <col min="12034" max="12035" width="11.42578125" style="107"/>
    <col min="12036" max="12036" width="27.7109375" style="107" customWidth="1"/>
    <col min="12037" max="12288" width="11.42578125" style="107"/>
    <col min="12289" max="12289" width="99.5703125" style="107" customWidth="1"/>
    <col min="12290" max="12291" width="11.42578125" style="107"/>
    <col min="12292" max="12292" width="27.7109375" style="107" customWidth="1"/>
    <col min="12293" max="12544" width="11.42578125" style="107"/>
    <col min="12545" max="12545" width="99.5703125" style="107" customWidth="1"/>
    <col min="12546" max="12547" width="11.42578125" style="107"/>
    <col min="12548" max="12548" width="27.7109375" style="107" customWidth="1"/>
    <col min="12549" max="12800" width="11.42578125" style="107"/>
    <col min="12801" max="12801" width="99.5703125" style="107" customWidth="1"/>
    <col min="12802" max="12803" width="11.42578125" style="107"/>
    <col min="12804" max="12804" width="27.7109375" style="107" customWidth="1"/>
    <col min="12805" max="13056" width="11.42578125" style="107"/>
    <col min="13057" max="13057" width="99.5703125" style="107" customWidth="1"/>
    <col min="13058" max="13059" width="11.42578125" style="107"/>
    <col min="13060" max="13060" width="27.7109375" style="107" customWidth="1"/>
    <col min="13061" max="13312" width="11.42578125" style="107"/>
    <col min="13313" max="13313" width="99.5703125" style="107" customWidth="1"/>
    <col min="13314" max="13315" width="11.42578125" style="107"/>
    <col min="13316" max="13316" width="27.7109375" style="107" customWidth="1"/>
    <col min="13317" max="13568" width="11.42578125" style="107"/>
    <col min="13569" max="13569" width="99.5703125" style="107" customWidth="1"/>
    <col min="13570" max="13571" width="11.42578125" style="107"/>
    <col min="13572" max="13572" width="27.7109375" style="107" customWidth="1"/>
    <col min="13573" max="13824" width="11.42578125" style="107"/>
    <col min="13825" max="13825" width="99.5703125" style="107" customWidth="1"/>
    <col min="13826" max="13827" width="11.42578125" style="107"/>
    <col min="13828" max="13828" width="27.7109375" style="107" customWidth="1"/>
    <col min="13829" max="14080" width="11.42578125" style="107"/>
    <col min="14081" max="14081" width="99.5703125" style="107" customWidth="1"/>
    <col min="14082" max="14083" width="11.42578125" style="107"/>
    <col min="14084" max="14084" width="27.7109375" style="107" customWidth="1"/>
    <col min="14085" max="14336" width="11.42578125" style="107"/>
    <col min="14337" max="14337" width="99.5703125" style="107" customWidth="1"/>
    <col min="14338" max="14339" width="11.42578125" style="107"/>
    <col min="14340" max="14340" width="27.7109375" style="107" customWidth="1"/>
    <col min="14341" max="14592" width="11.42578125" style="107"/>
    <col min="14593" max="14593" width="99.5703125" style="107" customWidth="1"/>
    <col min="14594" max="14595" width="11.42578125" style="107"/>
    <col min="14596" max="14596" width="27.7109375" style="107" customWidth="1"/>
    <col min="14597" max="14848" width="11.42578125" style="107"/>
    <col min="14849" max="14849" width="99.5703125" style="107" customWidth="1"/>
    <col min="14850" max="14851" width="11.42578125" style="107"/>
    <col min="14852" max="14852" width="27.7109375" style="107" customWidth="1"/>
    <col min="14853" max="15104" width="11.42578125" style="107"/>
    <col min="15105" max="15105" width="99.5703125" style="107" customWidth="1"/>
    <col min="15106" max="15107" width="11.42578125" style="107"/>
    <col min="15108" max="15108" width="27.7109375" style="107" customWidth="1"/>
    <col min="15109" max="15360" width="11.42578125" style="107"/>
    <col min="15361" max="15361" width="99.5703125" style="107" customWidth="1"/>
    <col min="15362" max="15363" width="11.42578125" style="107"/>
    <col min="15364" max="15364" width="27.7109375" style="107" customWidth="1"/>
    <col min="15365" max="15616" width="11.42578125" style="107"/>
    <col min="15617" max="15617" width="99.5703125" style="107" customWidth="1"/>
    <col min="15618" max="15619" width="11.42578125" style="107"/>
    <col min="15620" max="15620" width="27.7109375" style="107" customWidth="1"/>
    <col min="15621" max="15872" width="11.42578125" style="107"/>
    <col min="15873" max="15873" width="99.5703125" style="107" customWidth="1"/>
    <col min="15874" max="15875" width="11.42578125" style="107"/>
    <col min="15876" max="15876" width="27.7109375" style="107" customWidth="1"/>
    <col min="15877" max="16128" width="11.42578125" style="107"/>
    <col min="16129" max="16129" width="99.5703125" style="107" customWidth="1"/>
    <col min="16130" max="16131" width="11.42578125" style="107"/>
    <col min="16132" max="16132" width="27.7109375" style="107" customWidth="1"/>
    <col min="16133" max="16384" width="11.42578125" style="107"/>
  </cols>
  <sheetData>
    <row r="1" spans="1:5" ht="18" customHeight="1" x14ac:dyDescent="0.25">
      <c r="A1"/>
    </row>
    <row r="2" spans="1:5" ht="18.75" x14ac:dyDescent="0.2">
      <c r="A2" s="105" t="s">
        <v>444</v>
      </c>
      <c r="B2" s="106"/>
      <c r="C2" s="106"/>
      <c r="D2" s="106"/>
      <c r="E2" s="106"/>
    </row>
    <row r="3" spans="1:5" x14ac:dyDescent="0.2">
      <c r="A3" s="108" t="s">
        <v>454</v>
      </c>
    </row>
    <row r="4" spans="1:5" ht="15.75" x14ac:dyDescent="0.25">
      <c r="A4" s="109" t="s">
        <v>88</v>
      </c>
      <c r="B4" s="106"/>
    </row>
    <row r="6" spans="1:5" ht="38.25" x14ac:dyDescent="0.2">
      <c r="A6" s="110" t="s">
        <v>455</v>
      </c>
    </row>
    <row r="7" spans="1:5" ht="15.75" x14ac:dyDescent="0.25">
      <c r="A7" s="109" t="s">
        <v>89</v>
      </c>
    </row>
    <row r="8" spans="1:5" x14ac:dyDescent="0.2">
      <c r="A8" s="253" t="s">
        <v>451</v>
      </c>
    </row>
    <row r="9" spans="1:5" x14ac:dyDescent="0.2">
      <c r="A9" s="111" t="s">
        <v>445</v>
      </c>
    </row>
    <row r="10" spans="1:5" ht="38.25" x14ac:dyDescent="0.2">
      <c r="A10" s="110" t="s">
        <v>90</v>
      </c>
    </row>
    <row r="11" spans="1:5" x14ac:dyDescent="0.2">
      <c r="A11" s="112" t="s">
        <v>446</v>
      </c>
    </row>
    <row r="12" spans="1:5" ht="25.5" x14ac:dyDescent="0.2">
      <c r="A12" s="110" t="s">
        <v>452</v>
      </c>
    </row>
    <row r="13" spans="1:5" x14ac:dyDescent="0.2">
      <c r="A13" s="112" t="s">
        <v>447</v>
      </c>
    </row>
    <row r="14" spans="1:5" ht="25.5" x14ac:dyDescent="0.2">
      <c r="A14" s="110" t="s">
        <v>91</v>
      </c>
    </row>
    <row r="15" spans="1:5" x14ac:dyDescent="0.2">
      <c r="A15" s="112" t="s">
        <v>448</v>
      </c>
    </row>
    <row r="16" spans="1:5" ht="38.25" x14ac:dyDescent="0.2">
      <c r="A16" s="113" t="s">
        <v>453</v>
      </c>
    </row>
    <row r="17" spans="1:1" x14ac:dyDescent="0.2">
      <c r="A17" s="112" t="s">
        <v>449</v>
      </c>
    </row>
    <row r="18" spans="1:1" ht="25.5" x14ac:dyDescent="0.2">
      <c r="A18" s="113" t="s">
        <v>450</v>
      </c>
    </row>
    <row r="19" spans="1:1" x14ac:dyDescent="0.2">
      <c r="A19" s="112"/>
    </row>
    <row r="20" spans="1:1" x14ac:dyDescent="0.2">
      <c r="A20" s="106" t="s">
        <v>92</v>
      </c>
    </row>
    <row r="21" spans="1:1" x14ac:dyDescent="0.2">
      <c r="A21" s="114" t="s">
        <v>93</v>
      </c>
    </row>
    <row r="22" spans="1:1" x14ac:dyDescent="0.2">
      <c r="A22" s="115" t="s">
        <v>94</v>
      </c>
    </row>
  </sheetData>
  <pageMargins left="0.34" right="0.33" top="0.72" bottom="0.984251969" header="0.4921259845" footer="0.4921259845"/>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36"/>
  <sheetViews>
    <sheetView workbookViewId="0">
      <selection activeCell="H13" sqref="H13"/>
    </sheetView>
  </sheetViews>
  <sheetFormatPr baseColWidth="10" defaultRowHeight="12.75" x14ac:dyDescent="0.2"/>
  <cols>
    <col min="1" max="5" width="11.42578125" style="107"/>
    <col min="6" max="6" width="32" style="107" customWidth="1"/>
    <col min="7" max="7" width="11.42578125" style="107"/>
    <col min="8" max="8" width="25.5703125" style="107" customWidth="1"/>
    <col min="9" max="9" width="11" style="107" customWidth="1"/>
    <col min="10" max="10" width="24.140625" style="107" customWidth="1"/>
    <col min="11" max="261" width="11.42578125" style="107"/>
    <col min="262" max="262" width="32" style="107" customWidth="1"/>
    <col min="263" max="263" width="11.42578125" style="107"/>
    <col min="264" max="264" width="25.5703125" style="107" customWidth="1"/>
    <col min="265" max="265" width="11" style="107" customWidth="1"/>
    <col min="266" max="266" width="24.140625" style="107" customWidth="1"/>
    <col min="267" max="517" width="11.42578125" style="107"/>
    <col min="518" max="518" width="32" style="107" customWidth="1"/>
    <col min="519" max="519" width="11.42578125" style="107"/>
    <col min="520" max="520" width="25.5703125" style="107" customWidth="1"/>
    <col min="521" max="521" width="11" style="107" customWidth="1"/>
    <col min="522" max="522" width="24.140625" style="107" customWidth="1"/>
    <col min="523" max="773" width="11.42578125" style="107"/>
    <col min="774" max="774" width="32" style="107" customWidth="1"/>
    <col min="775" max="775" width="11.42578125" style="107"/>
    <col min="776" max="776" width="25.5703125" style="107" customWidth="1"/>
    <col min="777" max="777" width="11" style="107" customWidth="1"/>
    <col min="778" max="778" width="24.140625" style="107" customWidth="1"/>
    <col min="779" max="1029" width="11.42578125" style="107"/>
    <col min="1030" max="1030" width="32" style="107" customWidth="1"/>
    <col min="1031" max="1031" width="11.42578125" style="107"/>
    <col min="1032" max="1032" width="25.5703125" style="107" customWidth="1"/>
    <col min="1033" max="1033" width="11" style="107" customWidth="1"/>
    <col min="1034" max="1034" width="24.140625" style="107" customWidth="1"/>
    <col min="1035" max="1285" width="11.42578125" style="107"/>
    <col min="1286" max="1286" width="32" style="107" customWidth="1"/>
    <col min="1287" max="1287" width="11.42578125" style="107"/>
    <col min="1288" max="1288" width="25.5703125" style="107" customWidth="1"/>
    <col min="1289" max="1289" width="11" style="107" customWidth="1"/>
    <col min="1290" max="1290" width="24.140625" style="107" customWidth="1"/>
    <col min="1291" max="1541" width="11.42578125" style="107"/>
    <col min="1542" max="1542" width="32" style="107" customWidth="1"/>
    <col min="1543" max="1543" width="11.42578125" style="107"/>
    <col min="1544" max="1544" width="25.5703125" style="107" customWidth="1"/>
    <col min="1545" max="1545" width="11" style="107" customWidth="1"/>
    <col min="1546" max="1546" width="24.140625" style="107" customWidth="1"/>
    <col min="1547" max="1797" width="11.42578125" style="107"/>
    <col min="1798" max="1798" width="32" style="107" customWidth="1"/>
    <col min="1799" max="1799" width="11.42578125" style="107"/>
    <col min="1800" max="1800" width="25.5703125" style="107" customWidth="1"/>
    <col min="1801" max="1801" width="11" style="107" customWidth="1"/>
    <col min="1802" max="1802" width="24.140625" style="107" customWidth="1"/>
    <col min="1803" max="2053" width="11.42578125" style="107"/>
    <col min="2054" max="2054" width="32" style="107" customWidth="1"/>
    <col min="2055" max="2055" width="11.42578125" style="107"/>
    <col min="2056" max="2056" width="25.5703125" style="107" customWidth="1"/>
    <col min="2057" max="2057" width="11" style="107" customWidth="1"/>
    <col min="2058" max="2058" width="24.140625" style="107" customWidth="1"/>
    <col min="2059" max="2309" width="11.42578125" style="107"/>
    <col min="2310" max="2310" width="32" style="107" customWidth="1"/>
    <col min="2311" max="2311" width="11.42578125" style="107"/>
    <col min="2312" max="2312" width="25.5703125" style="107" customWidth="1"/>
    <col min="2313" max="2313" width="11" style="107" customWidth="1"/>
    <col min="2314" max="2314" width="24.140625" style="107" customWidth="1"/>
    <col min="2315" max="2565" width="11.42578125" style="107"/>
    <col min="2566" max="2566" width="32" style="107" customWidth="1"/>
    <col min="2567" max="2567" width="11.42578125" style="107"/>
    <col min="2568" max="2568" width="25.5703125" style="107" customWidth="1"/>
    <col min="2569" max="2569" width="11" style="107" customWidth="1"/>
    <col min="2570" max="2570" width="24.140625" style="107" customWidth="1"/>
    <col min="2571" max="2821" width="11.42578125" style="107"/>
    <col min="2822" max="2822" width="32" style="107" customWidth="1"/>
    <col min="2823" max="2823" width="11.42578125" style="107"/>
    <col min="2824" max="2824" width="25.5703125" style="107" customWidth="1"/>
    <col min="2825" max="2825" width="11" style="107" customWidth="1"/>
    <col min="2826" max="2826" width="24.140625" style="107" customWidth="1"/>
    <col min="2827" max="3077" width="11.42578125" style="107"/>
    <col min="3078" max="3078" width="32" style="107" customWidth="1"/>
    <col min="3079" max="3079" width="11.42578125" style="107"/>
    <col min="3080" max="3080" width="25.5703125" style="107" customWidth="1"/>
    <col min="3081" max="3081" width="11" style="107" customWidth="1"/>
    <col min="3082" max="3082" width="24.140625" style="107" customWidth="1"/>
    <col min="3083" max="3333" width="11.42578125" style="107"/>
    <col min="3334" max="3334" width="32" style="107" customWidth="1"/>
    <col min="3335" max="3335" width="11.42578125" style="107"/>
    <col min="3336" max="3336" width="25.5703125" style="107" customWidth="1"/>
    <col min="3337" max="3337" width="11" style="107" customWidth="1"/>
    <col min="3338" max="3338" width="24.140625" style="107" customWidth="1"/>
    <col min="3339" max="3589" width="11.42578125" style="107"/>
    <col min="3590" max="3590" width="32" style="107" customWidth="1"/>
    <col min="3591" max="3591" width="11.42578125" style="107"/>
    <col min="3592" max="3592" width="25.5703125" style="107" customWidth="1"/>
    <col min="3593" max="3593" width="11" style="107" customWidth="1"/>
    <col min="3594" max="3594" width="24.140625" style="107" customWidth="1"/>
    <col min="3595" max="3845" width="11.42578125" style="107"/>
    <col min="3846" max="3846" width="32" style="107" customWidth="1"/>
    <col min="3847" max="3847" width="11.42578125" style="107"/>
    <col min="3848" max="3848" width="25.5703125" style="107" customWidth="1"/>
    <col min="3849" max="3849" width="11" style="107" customWidth="1"/>
    <col min="3850" max="3850" width="24.140625" style="107" customWidth="1"/>
    <col min="3851" max="4101" width="11.42578125" style="107"/>
    <col min="4102" max="4102" width="32" style="107" customWidth="1"/>
    <col min="4103" max="4103" width="11.42578125" style="107"/>
    <col min="4104" max="4104" width="25.5703125" style="107" customWidth="1"/>
    <col min="4105" max="4105" width="11" style="107" customWidth="1"/>
    <col min="4106" max="4106" width="24.140625" style="107" customWidth="1"/>
    <col min="4107" max="4357" width="11.42578125" style="107"/>
    <col min="4358" max="4358" width="32" style="107" customWidth="1"/>
    <col min="4359" max="4359" width="11.42578125" style="107"/>
    <col min="4360" max="4360" width="25.5703125" style="107" customWidth="1"/>
    <col min="4361" max="4361" width="11" style="107" customWidth="1"/>
    <col min="4362" max="4362" width="24.140625" style="107" customWidth="1"/>
    <col min="4363" max="4613" width="11.42578125" style="107"/>
    <col min="4614" max="4614" width="32" style="107" customWidth="1"/>
    <col min="4615" max="4615" width="11.42578125" style="107"/>
    <col min="4616" max="4616" width="25.5703125" style="107" customWidth="1"/>
    <col min="4617" max="4617" width="11" style="107" customWidth="1"/>
    <col min="4618" max="4618" width="24.140625" style="107" customWidth="1"/>
    <col min="4619" max="4869" width="11.42578125" style="107"/>
    <col min="4870" max="4870" width="32" style="107" customWidth="1"/>
    <col min="4871" max="4871" width="11.42578125" style="107"/>
    <col min="4872" max="4872" width="25.5703125" style="107" customWidth="1"/>
    <col min="4873" max="4873" width="11" style="107" customWidth="1"/>
    <col min="4874" max="4874" width="24.140625" style="107" customWidth="1"/>
    <col min="4875" max="5125" width="11.42578125" style="107"/>
    <col min="5126" max="5126" width="32" style="107" customWidth="1"/>
    <col min="5127" max="5127" width="11.42578125" style="107"/>
    <col min="5128" max="5128" width="25.5703125" style="107" customWidth="1"/>
    <col min="5129" max="5129" width="11" style="107" customWidth="1"/>
    <col min="5130" max="5130" width="24.140625" style="107" customWidth="1"/>
    <col min="5131" max="5381" width="11.42578125" style="107"/>
    <col min="5382" max="5382" width="32" style="107" customWidth="1"/>
    <col min="5383" max="5383" width="11.42578125" style="107"/>
    <col min="5384" max="5384" width="25.5703125" style="107" customWidth="1"/>
    <col min="5385" max="5385" width="11" style="107" customWidth="1"/>
    <col min="5386" max="5386" width="24.140625" style="107" customWidth="1"/>
    <col min="5387" max="5637" width="11.42578125" style="107"/>
    <col min="5638" max="5638" width="32" style="107" customWidth="1"/>
    <col min="5639" max="5639" width="11.42578125" style="107"/>
    <col min="5640" max="5640" width="25.5703125" style="107" customWidth="1"/>
    <col min="5641" max="5641" width="11" style="107" customWidth="1"/>
    <col min="5642" max="5642" width="24.140625" style="107" customWidth="1"/>
    <col min="5643" max="5893" width="11.42578125" style="107"/>
    <col min="5894" max="5894" width="32" style="107" customWidth="1"/>
    <col min="5895" max="5895" width="11.42578125" style="107"/>
    <col min="5896" max="5896" width="25.5703125" style="107" customWidth="1"/>
    <col min="5897" max="5897" width="11" style="107" customWidth="1"/>
    <col min="5898" max="5898" width="24.140625" style="107" customWidth="1"/>
    <col min="5899" max="6149" width="11.42578125" style="107"/>
    <col min="6150" max="6150" width="32" style="107" customWidth="1"/>
    <col min="6151" max="6151" width="11.42578125" style="107"/>
    <col min="6152" max="6152" width="25.5703125" style="107" customWidth="1"/>
    <col min="6153" max="6153" width="11" style="107" customWidth="1"/>
    <col min="6154" max="6154" width="24.140625" style="107" customWidth="1"/>
    <col min="6155" max="6405" width="11.42578125" style="107"/>
    <col min="6406" max="6406" width="32" style="107" customWidth="1"/>
    <col min="6407" max="6407" width="11.42578125" style="107"/>
    <col min="6408" max="6408" width="25.5703125" style="107" customWidth="1"/>
    <col min="6409" max="6409" width="11" style="107" customWidth="1"/>
    <col min="6410" max="6410" width="24.140625" style="107" customWidth="1"/>
    <col min="6411" max="6661" width="11.42578125" style="107"/>
    <col min="6662" max="6662" width="32" style="107" customWidth="1"/>
    <col min="6663" max="6663" width="11.42578125" style="107"/>
    <col min="6664" max="6664" width="25.5703125" style="107" customWidth="1"/>
    <col min="6665" max="6665" width="11" style="107" customWidth="1"/>
    <col min="6666" max="6666" width="24.140625" style="107" customWidth="1"/>
    <col min="6667" max="6917" width="11.42578125" style="107"/>
    <col min="6918" max="6918" width="32" style="107" customWidth="1"/>
    <col min="6919" max="6919" width="11.42578125" style="107"/>
    <col min="6920" max="6920" width="25.5703125" style="107" customWidth="1"/>
    <col min="6921" max="6921" width="11" style="107" customWidth="1"/>
    <col min="6922" max="6922" width="24.140625" style="107" customWidth="1"/>
    <col min="6923" max="7173" width="11.42578125" style="107"/>
    <col min="7174" max="7174" width="32" style="107" customWidth="1"/>
    <col min="7175" max="7175" width="11.42578125" style="107"/>
    <col min="7176" max="7176" width="25.5703125" style="107" customWidth="1"/>
    <col min="7177" max="7177" width="11" style="107" customWidth="1"/>
    <col min="7178" max="7178" width="24.140625" style="107" customWidth="1"/>
    <col min="7179" max="7429" width="11.42578125" style="107"/>
    <col min="7430" max="7430" width="32" style="107" customWidth="1"/>
    <col min="7431" max="7431" width="11.42578125" style="107"/>
    <col min="7432" max="7432" width="25.5703125" style="107" customWidth="1"/>
    <col min="7433" max="7433" width="11" style="107" customWidth="1"/>
    <col min="7434" max="7434" width="24.140625" style="107" customWidth="1"/>
    <col min="7435" max="7685" width="11.42578125" style="107"/>
    <col min="7686" max="7686" width="32" style="107" customWidth="1"/>
    <col min="7687" max="7687" width="11.42578125" style="107"/>
    <col min="7688" max="7688" width="25.5703125" style="107" customWidth="1"/>
    <col min="7689" max="7689" width="11" style="107" customWidth="1"/>
    <col min="7690" max="7690" width="24.140625" style="107" customWidth="1"/>
    <col min="7691" max="7941" width="11.42578125" style="107"/>
    <col min="7942" max="7942" width="32" style="107" customWidth="1"/>
    <col min="7943" max="7943" width="11.42578125" style="107"/>
    <col min="7944" max="7944" width="25.5703125" style="107" customWidth="1"/>
    <col min="7945" max="7945" width="11" style="107" customWidth="1"/>
    <col min="7946" max="7946" width="24.140625" style="107" customWidth="1"/>
    <col min="7947" max="8197" width="11.42578125" style="107"/>
    <col min="8198" max="8198" width="32" style="107" customWidth="1"/>
    <col min="8199" max="8199" width="11.42578125" style="107"/>
    <col min="8200" max="8200" width="25.5703125" style="107" customWidth="1"/>
    <col min="8201" max="8201" width="11" style="107" customWidth="1"/>
    <col min="8202" max="8202" width="24.140625" style="107" customWidth="1"/>
    <col min="8203" max="8453" width="11.42578125" style="107"/>
    <col min="8454" max="8454" width="32" style="107" customWidth="1"/>
    <col min="8455" max="8455" width="11.42578125" style="107"/>
    <col min="8456" max="8456" width="25.5703125" style="107" customWidth="1"/>
    <col min="8457" max="8457" width="11" style="107" customWidth="1"/>
    <col min="8458" max="8458" width="24.140625" style="107" customWidth="1"/>
    <col min="8459" max="8709" width="11.42578125" style="107"/>
    <col min="8710" max="8710" width="32" style="107" customWidth="1"/>
    <col min="8711" max="8711" width="11.42578125" style="107"/>
    <col min="8712" max="8712" width="25.5703125" style="107" customWidth="1"/>
    <col min="8713" max="8713" width="11" style="107" customWidth="1"/>
    <col min="8714" max="8714" width="24.140625" style="107" customWidth="1"/>
    <col min="8715" max="8965" width="11.42578125" style="107"/>
    <col min="8966" max="8966" width="32" style="107" customWidth="1"/>
    <col min="8967" max="8967" width="11.42578125" style="107"/>
    <col min="8968" max="8968" width="25.5703125" style="107" customWidth="1"/>
    <col min="8969" max="8969" width="11" style="107" customWidth="1"/>
    <col min="8970" max="8970" width="24.140625" style="107" customWidth="1"/>
    <col min="8971" max="9221" width="11.42578125" style="107"/>
    <col min="9222" max="9222" width="32" style="107" customWidth="1"/>
    <col min="9223" max="9223" width="11.42578125" style="107"/>
    <col min="9224" max="9224" width="25.5703125" style="107" customWidth="1"/>
    <col min="9225" max="9225" width="11" style="107" customWidth="1"/>
    <col min="9226" max="9226" width="24.140625" style="107" customWidth="1"/>
    <col min="9227" max="9477" width="11.42578125" style="107"/>
    <col min="9478" max="9478" width="32" style="107" customWidth="1"/>
    <col min="9479" max="9479" width="11.42578125" style="107"/>
    <col min="9480" max="9480" width="25.5703125" style="107" customWidth="1"/>
    <col min="9481" max="9481" width="11" style="107" customWidth="1"/>
    <col min="9482" max="9482" width="24.140625" style="107" customWidth="1"/>
    <col min="9483" max="9733" width="11.42578125" style="107"/>
    <col min="9734" max="9734" width="32" style="107" customWidth="1"/>
    <col min="9735" max="9735" width="11.42578125" style="107"/>
    <col min="9736" max="9736" width="25.5703125" style="107" customWidth="1"/>
    <col min="9737" max="9737" width="11" style="107" customWidth="1"/>
    <col min="9738" max="9738" width="24.140625" style="107" customWidth="1"/>
    <col min="9739" max="9989" width="11.42578125" style="107"/>
    <col min="9990" max="9990" width="32" style="107" customWidth="1"/>
    <col min="9991" max="9991" width="11.42578125" style="107"/>
    <col min="9992" max="9992" width="25.5703125" style="107" customWidth="1"/>
    <col min="9993" max="9993" width="11" style="107" customWidth="1"/>
    <col min="9994" max="9994" width="24.140625" style="107" customWidth="1"/>
    <col min="9995" max="10245" width="11.42578125" style="107"/>
    <col min="10246" max="10246" width="32" style="107" customWidth="1"/>
    <col min="10247" max="10247" width="11.42578125" style="107"/>
    <col min="10248" max="10248" width="25.5703125" style="107" customWidth="1"/>
    <col min="10249" max="10249" width="11" style="107" customWidth="1"/>
    <col min="10250" max="10250" width="24.140625" style="107" customWidth="1"/>
    <col min="10251" max="10501" width="11.42578125" style="107"/>
    <col min="10502" max="10502" width="32" style="107" customWidth="1"/>
    <col min="10503" max="10503" width="11.42578125" style="107"/>
    <col min="10504" max="10504" width="25.5703125" style="107" customWidth="1"/>
    <col min="10505" max="10505" width="11" style="107" customWidth="1"/>
    <col min="10506" max="10506" width="24.140625" style="107" customWidth="1"/>
    <col min="10507" max="10757" width="11.42578125" style="107"/>
    <col min="10758" max="10758" width="32" style="107" customWidth="1"/>
    <col min="10759" max="10759" width="11.42578125" style="107"/>
    <col min="10760" max="10760" width="25.5703125" style="107" customWidth="1"/>
    <col min="10761" max="10761" width="11" style="107" customWidth="1"/>
    <col min="10762" max="10762" width="24.140625" style="107" customWidth="1"/>
    <col min="10763" max="11013" width="11.42578125" style="107"/>
    <col min="11014" max="11014" width="32" style="107" customWidth="1"/>
    <col min="11015" max="11015" width="11.42578125" style="107"/>
    <col min="11016" max="11016" width="25.5703125" style="107" customWidth="1"/>
    <col min="11017" max="11017" width="11" style="107" customWidth="1"/>
    <col min="11018" max="11018" width="24.140625" style="107" customWidth="1"/>
    <col min="11019" max="11269" width="11.42578125" style="107"/>
    <col min="11270" max="11270" width="32" style="107" customWidth="1"/>
    <col min="11271" max="11271" width="11.42578125" style="107"/>
    <col min="11272" max="11272" width="25.5703125" style="107" customWidth="1"/>
    <col min="11273" max="11273" width="11" style="107" customWidth="1"/>
    <col min="11274" max="11274" width="24.140625" style="107" customWidth="1"/>
    <col min="11275" max="11525" width="11.42578125" style="107"/>
    <col min="11526" max="11526" width="32" style="107" customWidth="1"/>
    <col min="11527" max="11527" width="11.42578125" style="107"/>
    <col min="11528" max="11528" width="25.5703125" style="107" customWidth="1"/>
    <col min="11529" max="11529" width="11" style="107" customWidth="1"/>
    <col min="11530" max="11530" width="24.140625" style="107" customWidth="1"/>
    <col min="11531" max="11781" width="11.42578125" style="107"/>
    <col min="11782" max="11782" width="32" style="107" customWidth="1"/>
    <col min="11783" max="11783" width="11.42578125" style="107"/>
    <col min="11784" max="11784" width="25.5703125" style="107" customWidth="1"/>
    <col min="11785" max="11785" width="11" style="107" customWidth="1"/>
    <col min="11786" max="11786" width="24.140625" style="107" customWidth="1"/>
    <col min="11787" max="12037" width="11.42578125" style="107"/>
    <col min="12038" max="12038" width="32" style="107" customWidth="1"/>
    <col min="12039" max="12039" width="11.42578125" style="107"/>
    <col min="12040" max="12040" width="25.5703125" style="107" customWidth="1"/>
    <col min="12041" max="12041" width="11" style="107" customWidth="1"/>
    <col min="12042" max="12042" width="24.140625" style="107" customWidth="1"/>
    <col min="12043" max="12293" width="11.42578125" style="107"/>
    <col min="12294" max="12294" width="32" style="107" customWidth="1"/>
    <col min="12295" max="12295" width="11.42578125" style="107"/>
    <col min="12296" max="12296" width="25.5703125" style="107" customWidth="1"/>
    <col min="12297" max="12297" width="11" style="107" customWidth="1"/>
    <col min="12298" max="12298" width="24.140625" style="107" customWidth="1"/>
    <col min="12299" max="12549" width="11.42578125" style="107"/>
    <col min="12550" max="12550" width="32" style="107" customWidth="1"/>
    <col min="12551" max="12551" width="11.42578125" style="107"/>
    <col min="12552" max="12552" width="25.5703125" style="107" customWidth="1"/>
    <col min="12553" max="12553" width="11" style="107" customWidth="1"/>
    <col min="12554" max="12554" width="24.140625" style="107" customWidth="1"/>
    <col min="12555" max="12805" width="11.42578125" style="107"/>
    <col min="12806" max="12806" width="32" style="107" customWidth="1"/>
    <col min="12807" max="12807" width="11.42578125" style="107"/>
    <col min="12808" max="12808" width="25.5703125" style="107" customWidth="1"/>
    <col min="12809" max="12809" width="11" style="107" customWidth="1"/>
    <col min="12810" max="12810" width="24.140625" style="107" customWidth="1"/>
    <col min="12811" max="13061" width="11.42578125" style="107"/>
    <col min="13062" max="13062" width="32" style="107" customWidth="1"/>
    <col min="13063" max="13063" width="11.42578125" style="107"/>
    <col min="13064" max="13064" width="25.5703125" style="107" customWidth="1"/>
    <col min="13065" max="13065" width="11" style="107" customWidth="1"/>
    <col min="13066" max="13066" width="24.140625" style="107" customWidth="1"/>
    <col min="13067" max="13317" width="11.42578125" style="107"/>
    <col min="13318" max="13318" width="32" style="107" customWidth="1"/>
    <col min="13319" max="13319" width="11.42578125" style="107"/>
    <col min="13320" max="13320" width="25.5703125" style="107" customWidth="1"/>
    <col min="13321" max="13321" width="11" style="107" customWidth="1"/>
    <col min="13322" max="13322" width="24.140625" style="107" customWidth="1"/>
    <col min="13323" max="13573" width="11.42578125" style="107"/>
    <col min="13574" max="13574" width="32" style="107" customWidth="1"/>
    <col min="13575" max="13575" width="11.42578125" style="107"/>
    <col min="13576" max="13576" width="25.5703125" style="107" customWidth="1"/>
    <col min="13577" max="13577" width="11" style="107" customWidth="1"/>
    <col min="13578" max="13578" width="24.140625" style="107" customWidth="1"/>
    <col min="13579" max="13829" width="11.42578125" style="107"/>
    <col min="13830" max="13830" width="32" style="107" customWidth="1"/>
    <col min="13831" max="13831" width="11.42578125" style="107"/>
    <col min="13832" max="13832" width="25.5703125" style="107" customWidth="1"/>
    <col min="13833" max="13833" width="11" style="107" customWidth="1"/>
    <col min="13834" max="13834" width="24.140625" style="107" customWidth="1"/>
    <col min="13835" max="14085" width="11.42578125" style="107"/>
    <col min="14086" max="14086" width="32" style="107" customWidth="1"/>
    <col min="14087" max="14087" width="11.42578125" style="107"/>
    <col min="14088" max="14088" width="25.5703125" style="107" customWidth="1"/>
    <col min="14089" max="14089" width="11" style="107" customWidth="1"/>
    <col min="14090" max="14090" width="24.140625" style="107" customWidth="1"/>
    <col min="14091" max="14341" width="11.42578125" style="107"/>
    <col min="14342" max="14342" width="32" style="107" customWidth="1"/>
    <col min="14343" max="14343" width="11.42578125" style="107"/>
    <col min="14344" max="14344" width="25.5703125" style="107" customWidth="1"/>
    <col min="14345" max="14345" width="11" style="107" customWidth="1"/>
    <col min="14346" max="14346" width="24.140625" style="107" customWidth="1"/>
    <col min="14347" max="14597" width="11.42578125" style="107"/>
    <col min="14598" max="14598" width="32" style="107" customWidth="1"/>
    <col min="14599" max="14599" width="11.42578125" style="107"/>
    <col min="14600" max="14600" width="25.5703125" style="107" customWidth="1"/>
    <col min="14601" max="14601" width="11" style="107" customWidth="1"/>
    <col min="14602" max="14602" width="24.140625" style="107" customWidth="1"/>
    <col min="14603" max="14853" width="11.42578125" style="107"/>
    <col min="14854" max="14854" width="32" style="107" customWidth="1"/>
    <col min="14855" max="14855" width="11.42578125" style="107"/>
    <col min="14856" max="14856" width="25.5703125" style="107" customWidth="1"/>
    <col min="14857" max="14857" width="11" style="107" customWidth="1"/>
    <col min="14858" max="14858" width="24.140625" style="107" customWidth="1"/>
    <col min="14859" max="15109" width="11.42578125" style="107"/>
    <col min="15110" max="15110" width="32" style="107" customWidth="1"/>
    <col min="15111" max="15111" width="11.42578125" style="107"/>
    <col min="15112" max="15112" width="25.5703125" style="107" customWidth="1"/>
    <col min="15113" max="15113" width="11" style="107" customWidth="1"/>
    <col min="15114" max="15114" width="24.140625" style="107" customWidth="1"/>
    <col min="15115" max="15365" width="11.42578125" style="107"/>
    <col min="15366" max="15366" width="32" style="107" customWidth="1"/>
    <col min="15367" max="15367" width="11.42578125" style="107"/>
    <col min="15368" max="15368" width="25.5703125" style="107" customWidth="1"/>
    <col min="15369" max="15369" width="11" style="107" customWidth="1"/>
    <col min="15370" max="15370" width="24.140625" style="107" customWidth="1"/>
    <col min="15371" max="15621" width="11.42578125" style="107"/>
    <col min="15622" max="15622" width="32" style="107" customWidth="1"/>
    <col min="15623" max="15623" width="11.42578125" style="107"/>
    <col min="15624" max="15624" width="25.5703125" style="107" customWidth="1"/>
    <col min="15625" max="15625" width="11" style="107" customWidth="1"/>
    <col min="15626" max="15626" width="24.140625" style="107" customWidth="1"/>
    <col min="15627" max="15877" width="11.42578125" style="107"/>
    <col min="15878" max="15878" width="32" style="107" customWidth="1"/>
    <col min="15879" max="15879" width="11.42578125" style="107"/>
    <col min="15880" max="15880" width="25.5703125" style="107" customWidth="1"/>
    <col min="15881" max="15881" width="11" style="107" customWidth="1"/>
    <col min="15882" max="15882" width="24.140625" style="107" customWidth="1"/>
    <col min="15883" max="16133" width="11.42578125" style="107"/>
    <col min="16134" max="16134" width="32" style="107" customWidth="1"/>
    <col min="16135" max="16135" width="11.42578125" style="107"/>
    <col min="16136" max="16136" width="25.5703125" style="107" customWidth="1"/>
    <col min="16137" max="16137" width="11" style="107" customWidth="1"/>
    <col min="16138" max="16138" width="24.140625" style="107" customWidth="1"/>
    <col min="16139" max="16384" width="11.42578125" style="107"/>
  </cols>
  <sheetData>
    <row r="1" spans="1:10" ht="21" x14ac:dyDescent="0.35">
      <c r="A1" s="348" t="s">
        <v>95</v>
      </c>
      <c r="B1" s="348"/>
      <c r="C1" s="348"/>
      <c r="D1" s="348"/>
      <c r="E1" s="348"/>
      <c r="F1" s="348"/>
      <c r="G1" s="348"/>
      <c r="H1" s="348"/>
      <c r="I1" s="348"/>
      <c r="J1" s="348"/>
    </row>
    <row r="3" spans="1:10" ht="15" x14ac:dyDescent="0.25">
      <c r="A3" s="349" t="s">
        <v>96</v>
      </c>
      <c r="B3" s="349"/>
      <c r="C3" s="349"/>
      <c r="D3" s="116"/>
      <c r="E3" s="107" t="s">
        <v>97</v>
      </c>
    </row>
    <row r="5" spans="1:10" ht="15.75" x14ac:dyDescent="0.25">
      <c r="A5" s="350" t="s">
        <v>98</v>
      </c>
      <c r="B5" s="350"/>
      <c r="C5" s="350"/>
      <c r="D5" s="350"/>
      <c r="E5" s="117" t="s">
        <v>99</v>
      </c>
      <c r="F5" s="117" t="s">
        <v>100</v>
      </c>
    </row>
    <row r="6" spans="1:10" ht="13.5" x14ac:dyDescent="0.25">
      <c r="A6" s="351" t="s">
        <v>101</v>
      </c>
      <c r="B6" s="352"/>
      <c r="C6" s="352"/>
      <c r="D6" s="352"/>
      <c r="E6" s="352"/>
      <c r="F6" s="353"/>
    </row>
    <row r="7" spans="1:10" ht="15.75" x14ac:dyDescent="0.25">
      <c r="A7" s="347" t="s">
        <v>102</v>
      </c>
      <c r="B7" s="347"/>
      <c r="C7" s="347"/>
      <c r="D7" s="347"/>
      <c r="E7" s="118" t="s">
        <v>103</v>
      </c>
      <c r="F7" s="119"/>
      <c r="H7" s="120" t="s">
        <v>104</v>
      </c>
      <c r="I7" s="118" t="s">
        <v>105</v>
      </c>
      <c r="J7" s="121" t="e">
        <f>F7/F11</f>
        <v>#DIV/0!</v>
      </c>
    </row>
    <row r="8" spans="1:10" ht="31.5" x14ac:dyDescent="0.25">
      <c r="A8" s="347" t="s">
        <v>106</v>
      </c>
      <c r="B8" s="347"/>
      <c r="C8" s="347"/>
      <c r="D8" s="347"/>
      <c r="E8" s="118" t="s">
        <v>103</v>
      </c>
      <c r="F8" s="119"/>
      <c r="H8" s="122" t="s">
        <v>107</v>
      </c>
      <c r="I8" s="118" t="s">
        <v>105</v>
      </c>
      <c r="J8" s="121" t="e">
        <f>F8/F11</f>
        <v>#DIV/0!</v>
      </c>
    </row>
    <row r="9" spans="1:10" ht="31.5" customHeight="1" x14ac:dyDescent="0.25">
      <c r="A9" s="347" t="s">
        <v>108</v>
      </c>
      <c r="B9" s="347"/>
      <c r="C9" s="347"/>
      <c r="D9" s="347"/>
      <c r="E9" s="118" t="s">
        <v>103</v>
      </c>
      <c r="F9" s="119"/>
      <c r="H9" s="122" t="s">
        <v>109</v>
      </c>
      <c r="I9" s="118" t="s">
        <v>105</v>
      </c>
      <c r="J9" s="121" t="e">
        <f>(F9+F7)/F11</f>
        <v>#DIV/0!</v>
      </c>
    </row>
    <row r="10" spans="1:10" ht="15.75" customHeight="1" x14ac:dyDescent="0.25">
      <c r="A10" s="347" t="s">
        <v>110</v>
      </c>
      <c r="B10" s="347"/>
      <c r="C10" s="347"/>
      <c r="D10" s="347"/>
      <c r="E10" s="118" t="s">
        <v>103</v>
      </c>
      <c r="F10" s="119"/>
    </row>
    <row r="11" spans="1:10" ht="15.75" customHeight="1" x14ac:dyDescent="0.25">
      <c r="A11" s="347" t="s">
        <v>111</v>
      </c>
      <c r="B11" s="347"/>
      <c r="C11" s="347"/>
      <c r="D11" s="347"/>
      <c r="E11" s="118" t="s">
        <v>103</v>
      </c>
      <c r="F11" s="123">
        <f>SUM(F7:F10)</f>
        <v>0</v>
      </c>
    </row>
    <row r="12" spans="1:10" ht="15.75" customHeight="1" x14ac:dyDescent="0.25">
      <c r="A12" s="351" t="s">
        <v>112</v>
      </c>
      <c r="B12" s="352"/>
      <c r="C12" s="352"/>
      <c r="D12" s="352"/>
      <c r="E12" s="352"/>
      <c r="F12" s="353"/>
      <c r="H12" s="124"/>
    </row>
    <row r="13" spans="1:10" ht="32.25" customHeight="1" x14ac:dyDescent="0.25">
      <c r="A13" s="347" t="s">
        <v>113</v>
      </c>
      <c r="B13" s="347"/>
      <c r="C13" s="347"/>
      <c r="D13" s="347"/>
      <c r="E13" s="118" t="s">
        <v>114</v>
      </c>
      <c r="F13" s="119"/>
    </row>
    <row r="14" spans="1:10" ht="15.75" x14ac:dyDescent="0.25">
      <c r="A14" s="347" t="s">
        <v>115</v>
      </c>
      <c r="B14" s="347"/>
      <c r="C14" s="347"/>
      <c r="D14" s="347"/>
      <c r="E14" s="118" t="s">
        <v>105</v>
      </c>
      <c r="F14" s="119"/>
    </row>
    <row r="15" spans="1:10" ht="30" customHeight="1" x14ac:dyDescent="0.25">
      <c r="A15" s="347" t="s">
        <v>116</v>
      </c>
      <c r="B15" s="347"/>
      <c r="C15" s="347"/>
      <c r="D15" s="347"/>
      <c r="E15" s="118" t="s">
        <v>117</v>
      </c>
      <c r="F15" s="125"/>
    </row>
    <row r="16" spans="1:10" ht="15.75" x14ac:dyDescent="0.25">
      <c r="A16" s="347" t="s">
        <v>118</v>
      </c>
      <c r="B16" s="347"/>
      <c r="C16" s="347"/>
      <c r="D16" s="347"/>
      <c r="E16" s="118" t="s">
        <v>105</v>
      </c>
      <c r="F16" s="125"/>
    </row>
    <row r="17" spans="1:11" ht="15.75" x14ac:dyDescent="0.25">
      <c r="A17" s="347" t="s">
        <v>119</v>
      </c>
      <c r="B17" s="347"/>
      <c r="C17" s="347"/>
      <c r="D17" s="347"/>
      <c r="E17" s="118" t="s">
        <v>105</v>
      </c>
      <c r="F17" s="125"/>
    </row>
    <row r="18" spans="1:11" ht="28.5" customHeight="1" x14ac:dyDescent="0.25">
      <c r="A18" s="354" t="s">
        <v>120</v>
      </c>
      <c r="B18" s="355"/>
      <c r="C18" s="356"/>
      <c r="D18" s="357"/>
      <c r="E18" s="118" t="s">
        <v>121</v>
      </c>
      <c r="F18" s="125"/>
    </row>
    <row r="19" spans="1:11" ht="15.75" x14ac:dyDescent="0.25">
      <c r="A19" s="347" t="s">
        <v>122</v>
      </c>
      <c r="B19" s="347"/>
      <c r="C19" s="347"/>
      <c r="D19" s="347"/>
      <c r="E19" s="118" t="s">
        <v>105</v>
      </c>
      <c r="F19" s="125"/>
    </row>
    <row r="20" spans="1:11" ht="30.75" customHeight="1" x14ac:dyDescent="0.25">
      <c r="A20" s="347" t="s">
        <v>123</v>
      </c>
      <c r="B20" s="347"/>
      <c r="C20" s="347"/>
      <c r="D20" s="347"/>
      <c r="E20" s="118" t="s">
        <v>124</v>
      </c>
      <c r="F20" s="125"/>
    </row>
    <row r="21" spans="1:11" ht="13.5" x14ac:dyDescent="0.25">
      <c r="A21" s="351" t="s">
        <v>125</v>
      </c>
      <c r="B21" s="352"/>
      <c r="C21" s="352"/>
      <c r="D21" s="352"/>
      <c r="E21" s="352"/>
      <c r="F21" s="353"/>
    </row>
    <row r="22" spans="1:11" ht="18" x14ac:dyDescent="0.25">
      <c r="A22" s="347" t="s">
        <v>126</v>
      </c>
      <c r="B22" s="347"/>
      <c r="C22" s="347"/>
      <c r="D22" s="347"/>
      <c r="E22" s="118" t="s">
        <v>127</v>
      </c>
      <c r="F22" s="119"/>
    </row>
    <row r="23" spans="1:11" ht="31.5" x14ac:dyDescent="0.25">
      <c r="A23" s="347" t="s">
        <v>128</v>
      </c>
      <c r="B23" s="347"/>
      <c r="C23" s="347"/>
      <c r="D23" s="347"/>
      <c r="E23" s="118" t="s">
        <v>127</v>
      </c>
      <c r="F23" s="119"/>
      <c r="H23" s="120" t="s">
        <v>129</v>
      </c>
      <c r="I23" s="118" t="s">
        <v>105</v>
      </c>
      <c r="J23" s="126" t="e">
        <f>F22/F23</f>
        <v>#DIV/0!</v>
      </c>
    </row>
    <row r="24" spans="1:11" ht="36.75" customHeight="1" x14ac:dyDescent="0.35">
      <c r="A24" s="347" t="s">
        <v>130</v>
      </c>
      <c r="B24" s="347"/>
      <c r="C24" s="347"/>
      <c r="D24" s="347"/>
      <c r="E24" s="118" t="s">
        <v>131</v>
      </c>
      <c r="F24" s="119"/>
      <c r="H24" s="120" t="s">
        <v>132</v>
      </c>
      <c r="I24" s="118" t="s">
        <v>133</v>
      </c>
      <c r="J24" s="123">
        <v>9.42</v>
      </c>
    </row>
    <row r="25" spans="1:11" ht="18" x14ac:dyDescent="0.25">
      <c r="A25" s="358" t="s">
        <v>134</v>
      </c>
      <c r="B25" s="359"/>
      <c r="C25" s="359"/>
      <c r="D25" s="360"/>
      <c r="E25" s="118" t="s">
        <v>135</v>
      </c>
      <c r="F25" s="119"/>
      <c r="H25" s="120" t="s">
        <v>136</v>
      </c>
      <c r="I25" s="118" t="s">
        <v>133</v>
      </c>
      <c r="J25" s="127" t="e">
        <f>J24*J23</f>
        <v>#DIV/0!</v>
      </c>
    </row>
    <row r="26" spans="1:11" ht="15.75" x14ac:dyDescent="0.25">
      <c r="A26" s="361"/>
      <c r="B26" s="362"/>
      <c r="C26" s="362"/>
      <c r="D26" s="363"/>
      <c r="E26" s="128" t="s">
        <v>137</v>
      </c>
      <c r="F26" s="129">
        <f>F25/11.628</f>
        <v>0</v>
      </c>
    </row>
    <row r="27" spans="1:11" ht="15.75" x14ac:dyDescent="0.25">
      <c r="A27" s="347" t="s">
        <v>138</v>
      </c>
      <c r="B27" s="347"/>
      <c r="C27" s="347"/>
      <c r="D27" s="347"/>
      <c r="E27" s="118" t="s">
        <v>135</v>
      </c>
      <c r="F27" s="125"/>
    </row>
    <row r="28" spans="1:11" ht="35.25" customHeight="1" x14ac:dyDescent="0.25">
      <c r="A28" s="347" t="s">
        <v>139</v>
      </c>
      <c r="B28" s="347"/>
      <c r="C28" s="347"/>
      <c r="D28" s="347"/>
      <c r="E28" s="118" t="s">
        <v>135</v>
      </c>
      <c r="F28" s="130"/>
    </row>
    <row r="29" spans="1:11" ht="15.75" x14ac:dyDescent="0.25">
      <c r="A29" s="358" t="s">
        <v>140</v>
      </c>
      <c r="B29" s="359"/>
      <c r="C29" s="359"/>
      <c r="D29" s="360"/>
      <c r="E29" s="118" t="s">
        <v>135</v>
      </c>
      <c r="F29" s="119"/>
    </row>
    <row r="30" spans="1:11" ht="28.5" customHeight="1" x14ac:dyDescent="0.25">
      <c r="A30" s="361"/>
      <c r="B30" s="362"/>
      <c r="C30" s="362"/>
      <c r="D30" s="363"/>
      <c r="E30" s="128" t="s">
        <v>137</v>
      </c>
      <c r="F30" s="129">
        <f>F29/11.63</f>
        <v>0</v>
      </c>
    </row>
    <row r="31" spans="1:11" ht="33" customHeight="1" x14ac:dyDescent="0.25">
      <c r="A31" s="347" t="s">
        <v>141</v>
      </c>
      <c r="B31" s="347"/>
      <c r="C31" s="347"/>
      <c r="D31" s="347"/>
      <c r="E31" s="118" t="s">
        <v>135</v>
      </c>
      <c r="F31" s="119"/>
    </row>
    <row r="32" spans="1:11" ht="30.75" customHeight="1" x14ac:dyDescent="0.25">
      <c r="A32" s="364" t="s">
        <v>142</v>
      </c>
      <c r="B32" s="365"/>
      <c r="C32" s="366"/>
      <c r="D32" s="367"/>
      <c r="E32" s="118" t="s">
        <v>135</v>
      </c>
      <c r="F32" s="125"/>
      <c r="K32" s="131"/>
    </row>
    <row r="33" spans="1:11" ht="15.75" x14ac:dyDescent="0.25">
      <c r="A33" s="364" t="s">
        <v>143</v>
      </c>
      <c r="B33" s="365"/>
      <c r="C33" s="366"/>
      <c r="D33" s="367"/>
      <c r="E33" s="118" t="s">
        <v>135</v>
      </c>
      <c r="F33" s="125"/>
      <c r="K33" s="131"/>
    </row>
    <row r="34" spans="1:11" ht="30" customHeight="1" x14ac:dyDescent="0.25">
      <c r="A34" s="347" t="s">
        <v>144</v>
      </c>
      <c r="B34" s="347"/>
      <c r="C34" s="347"/>
      <c r="D34" s="347"/>
      <c r="E34" s="118" t="s">
        <v>105</v>
      </c>
      <c r="F34" s="125"/>
      <c r="H34" s="132" t="s">
        <v>145</v>
      </c>
      <c r="I34" s="125"/>
      <c r="K34" s="131"/>
    </row>
    <row r="35" spans="1:11" ht="30" customHeight="1" x14ac:dyDescent="0.25">
      <c r="A35" s="347" t="s">
        <v>146</v>
      </c>
      <c r="B35" s="347"/>
      <c r="C35" s="347"/>
      <c r="D35" s="347"/>
      <c r="E35" s="118" t="s">
        <v>105</v>
      </c>
      <c r="F35" s="125"/>
      <c r="H35" s="132" t="s">
        <v>147</v>
      </c>
      <c r="I35" s="125"/>
      <c r="K35" s="131"/>
    </row>
    <row r="36" spans="1:11" ht="18.75" x14ac:dyDescent="0.35">
      <c r="A36" s="347" t="s">
        <v>148</v>
      </c>
      <c r="B36" s="347"/>
      <c r="C36" s="347"/>
      <c r="D36" s="347"/>
      <c r="E36" s="133" t="s">
        <v>149</v>
      </c>
      <c r="F36" s="125"/>
    </row>
  </sheetData>
  <mergeCells count="32">
    <mergeCell ref="A35:D35"/>
    <mergeCell ref="A36:D36"/>
    <mergeCell ref="A28:D28"/>
    <mergeCell ref="A29:D30"/>
    <mergeCell ref="A31:D31"/>
    <mergeCell ref="A32:D32"/>
    <mergeCell ref="A33:D33"/>
    <mergeCell ref="A34:D34"/>
    <mergeCell ref="A27:D27"/>
    <mergeCell ref="A15:D15"/>
    <mergeCell ref="A16:D16"/>
    <mergeCell ref="A17:D17"/>
    <mergeCell ref="A18:D18"/>
    <mergeCell ref="A19:D19"/>
    <mergeCell ref="A20:D20"/>
    <mergeCell ref="A21:F21"/>
    <mergeCell ref="A22:D22"/>
    <mergeCell ref="A23:D23"/>
    <mergeCell ref="A24:D24"/>
    <mergeCell ref="A25:D26"/>
    <mergeCell ref="A14:D14"/>
    <mergeCell ref="A1:J1"/>
    <mergeCell ref="A3:C3"/>
    <mergeCell ref="A5:D5"/>
    <mergeCell ref="A6:F6"/>
    <mergeCell ref="A7:D7"/>
    <mergeCell ref="A8:D8"/>
    <mergeCell ref="A9:D9"/>
    <mergeCell ref="A10:D10"/>
    <mergeCell ref="A11:D11"/>
    <mergeCell ref="A12:F12"/>
    <mergeCell ref="A13:D13"/>
  </mergeCells>
  <dataValidations count="1">
    <dataValidation type="list" allowBlank="1" showInputMessage="1" showErrorMessage="1" sqref="D3 IZ3 SV3 ACR3 AMN3 AWJ3 BGF3 BQB3 BZX3 CJT3 CTP3 DDL3 DNH3 DXD3 EGZ3 EQV3 FAR3 FKN3 FUJ3 GEF3 GOB3 GXX3 HHT3 HRP3 IBL3 ILH3 IVD3 JEZ3 JOV3 JYR3 KIN3 KSJ3 LCF3 LMB3 LVX3 MFT3 MPP3 MZL3 NJH3 NTD3 OCZ3 OMV3 OWR3 PGN3 PQJ3 QAF3 QKB3 QTX3 RDT3 RNP3 RXL3 SHH3 SRD3 TAZ3 TKV3 TUR3 UEN3 UOJ3 UYF3 VIB3 VRX3 WBT3 WLP3 WVL3 D65539 IZ65539 SV65539 ACR65539 AMN65539 AWJ65539 BGF65539 BQB65539 BZX65539 CJT65539 CTP65539 DDL65539 DNH65539 DXD65539 EGZ65539 EQV65539 FAR65539 FKN65539 FUJ65539 GEF65539 GOB65539 GXX65539 HHT65539 HRP65539 IBL65539 ILH65539 IVD65539 JEZ65539 JOV65539 JYR65539 KIN65539 KSJ65539 LCF65539 LMB65539 LVX65539 MFT65539 MPP65539 MZL65539 NJH65539 NTD65539 OCZ65539 OMV65539 OWR65539 PGN65539 PQJ65539 QAF65539 QKB65539 QTX65539 RDT65539 RNP65539 RXL65539 SHH65539 SRD65539 TAZ65539 TKV65539 TUR65539 UEN65539 UOJ65539 UYF65539 VIB65539 VRX65539 WBT65539 WLP65539 WVL65539 D131075 IZ131075 SV131075 ACR131075 AMN131075 AWJ131075 BGF131075 BQB131075 BZX131075 CJT131075 CTP131075 DDL131075 DNH131075 DXD131075 EGZ131075 EQV131075 FAR131075 FKN131075 FUJ131075 GEF131075 GOB131075 GXX131075 HHT131075 HRP131075 IBL131075 ILH131075 IVD131075 JEZ131075 JOV131075 JYR131075 KIN131075 KSJ131075 LCF131075 LMB131075 LVX131075 MFT131075 MPP131075 MZL131075 NJH131075 NTD131075 OCZ131075 OMV131075 OWR131075 PGN131075 PQJ131075 QAF131075 QKB131075 QTX131075 RDT131075 RNP131075 RXL131075 SHH131075 SRD131075 TAZ131075 TKV131075 TUR131075 UEN131075 UOJ131075 UYF131075 VIB131075 VRX131075 WBT131075 WLP131075 WVL131075 D196611 IZ196611 SV196611 ACR196611 AMN196611 AWJ196611 BGF196611 BQB196611 BZX196611 CJT196611 CTP196611 DDL196611 DNH196611 DXD196611 EGZ196611 EQV196611 FAR196611 FKN196611 FUJ196611 GEF196611 GOB196611 GXX196611 HHT196611 HRP196611 IBL196611 ILH196611 IVD196611 JEZ196611 JOV196611 JYR196611 KIN196611 KSJ196611 LCF196611 LMB196611 LVX196611 MFT196611 MPP196611 MZL196611 NJH196611 NTD196611 OCZ196611 OMV196611 OWR196611 PGN196611 PQJ196611 QAF196611 QKB196611 QTX196611 RDT196611 RNP196611 RXL196611 SHH196611 SRD196611 TAZ196611 TKV196611 TUR196611 UEN196611 UOJ196611 UYF196611 VIB196611 VRX196611 WBT196611 WLP196611 WVL196611 D262147 IZ262147 SV262147 ACR262147 AMN262147 AWJ262147 BGF262147 BQB262147 BZX262147 CJT262147 CTP262147 DDL262147 DNH262147 DXD262147 EGZ262147 EQV262147 FAR262147 FKN262147 FUJ262147 GEF262147 GOB262147 GXX262147 HHT262147 HRP262147 IBL262147 ILH262147 IVD262147 JEZ262147 JOV262147 JYR262147 KIN262147 KSJ262147 LCF262147 LMB262147 LVX262147 MFT262147 MPP262147 MZL262147 NJH262147 NTD262147 OCZ262147 OMV262147 OWR262147 PGN262147 PQJ262147 QAF262147 QKB262147 QTX262147 RDT262147 RNP262147 RXL262147 SHH262147 SRD262147 TAZ262147 TKV262147 TUR262147 UEN262147 UOJ262147 UYF262147 VIB262147 VRX262147 WBT262147 WLP262147 WVL262147 D327683 IZ327683 SV327683 ACR327683 AMN327683 AWJ327683 BGF327683 BQB327683 BZX327683 CJT327683 CTP327683 DDL327683 DNH327683 DXD327683 EGZ327683 EQV327683 FAR327683 FKN327683 FUJ327683 GEF327683 GOB327683 GXX327683 HHT327683 HRP327683 IBL327683 ILH327683 IVD327683 JEZ327683 JOV327683 JYR327683 KIN327683 KSJ327683 LCF327683 LMB327683 LVX327683 MFT327683 MPP327683 MZL327683 NJH327683 NTD327683 OCZ327683 OMV327683 OWR327683 PGN327683 PQJ327683 QAF327683 QKB327683 QTX327683 RDT327683 RNP327683 RXL327683 SHH327683 SRD327683 TAZ327683 TKV327683 TUR327683 UEN327683 UOJ327683 UYF327683 VIB327683 VRX327683 WBT327683 WLP327683 WVL327683 D393219 IZ393219 SV393219 ACR393219 AMN393219 AWJ393219 BGF393219 BQB393219 BZX393219 CJT393219 CTP393219 DDL393219 DNH393219 DXD393219 EGZ393219 EQV393219 FAR393219 FKN393219 FUJ393219 GEF393219 GOB393219 GXX393219 HHT393219 HRP393219 IBL393219 ILH393219 IVD393219 JEZ393219 JOV393219 JYR393219 KIN393219 KSJ393219 LCF393219 LMB393219 LVX393219 MFT393219 MPP393219 MZL393219 NJH393219 NTD393219 OCZ393219 OMV393219 OWR393219 PGN393219 PQJ393219 QAF393219 QKB393219 QTX393219 RDT393219 RNP393219 RXL393219 SHH393219 SRD393219 TAZ393219 TKV393219 TUR393219 UEN393219 UOJ393219 UYF393219 VIB393219 VRX393219 WBT393219 WLP393219 WVL393219 D458755 IZ458755 SV458755 ACR458755 AMN458755 AWJ458755 BGF458755 BQB458755 BZX458755 CJT458755 CTP458755 DDL458755 DNH458755 DXD458755 EGZ458755 EQV458755 FAR458755 FKN458755 FUJ458755 GEF458755 GOB458755 GXX458755 HHT458755 HRP458755 IBL458755 ILH458755 IVD458755 JEZ458755 JOV458755 JYR458755 KIN458755 KSJ458755 LCF458755 LMB458755 LVX458755 MFT458755 MPP458755 MZL458755 NJH458755 NTD458755 OCZ458755 OMV458755 OWR458755 PGN458755 PQJ458755 QAF458755 QKB458755 QTX458755 RDT458755 RNP458755 RXL458755 SHH458755 SRD458755 TAZ458755 TKV458755 TUR458755 UEN458755 UOJ458755 UYF458755 VIB458755 VRX458755 WBT458755 WLP458755 WVL458755 D524291 IZ524291 SV524291 ACR524291 AMN524291 AWJ524291 BGF524291 BQB524291 BZX524291 CJT524291 CTP524291 DDL524291 DNH524291 DXD524291 EGZ524291 EQV524291 FAR524291 FKN524291 FUJ524291 GEF524291 GOB524291 GXX524291 HHT524291 HRP524291 IBL524291 ILH524291 IVD524291 JEZ524291 JOV524291 JYR524291 KIN524291 KSJ524291 LCF524291 LMB524291 LVX524291 MFT524291 MPP524291 MZL524291 NJH524291 NTD524291 OCZ524291 OMV524291 OWR524291 PGN524291 PQJ524291 QAF524291 QKB524291 QTX524291 RDT524291 RNP524291 RXL524291 SHH524291 SRD524291 TAZ524291 TKV524291 TUR524291 UEN524291 UOJ524291 UYF524291 VIB524291 VRX524291 WBT524291 WLP524291 WVL524291 D589827 IZ589827 SV589827 ACR589827 AMN589827 AWJ589827 BGF589827 BQB589827 BZX589827 CJT589827 CTP589827 DDL589827 DNH589827 DXD589827 EGZ589827 EQV589827 FAR589827 FKN589827 FUJ589827 GEF589827 GOB589827 GXX589827 HHT589827 HRP589827 IBL589827 ILH589827 IVD589827 JEZ589827 JOV589827 JYR589827 KIN589827 KSJ589827 LCF589827 LMB589827 LVX589827 MFT589827 MPP589827 MZL589827 NJH589827 NTD589827 OCZ589827 OMV589827 OWR589827 PGN589827 PQJ589827 QAF589827 QKB589827 QTX589827 RDT589827 RNP589827 RXL589827 SHH589827 SRD589827 TAZ589827 TKV589827 TUR589827 UEN589827 UOJ589827 UYF589827 VIB589827 VRX589827 WBT589827 WLP589827 WVL589827 D655363 IZ655363 SV655363 ACR655363 AMN655363 AWJ655363 BGF655363 BQB655363 BZX655363 CJT655363 CTP655363 DDL655363 DNH655363 DXD655363 EGZ655363 EQV655363 FAR655363 FKN655363 FUJ655363 GEF655363 GOB655363 GXX655363 HHT655363 HRP655363 IBL655363 ILH655363 IVD655363 JEZ655363 JOV655363 JYR655363 KIN655363 KSJ655363 LCF655363 LMB655363 LVX655363 MFT655363 MPP655363 MZL655363 NJH655363 NTD655363 OCZ655363 OMV655363 OWR655363 PGN655363 PQJ655363 QAF655363 QKB655363 QTX655363 RDT655363 RNP655363 RXL655363 SHH655363 SRD655363 TAZ655363 TKV655363 TUR655363 UEN655363 UOJ655363 UYF655363 VIB655363 VRX655363 WBT655363 WLP655363 WVL655363 D720899 IZ720899 SV720899 ACR720899 AMN720899 AWJ720899 BGF720899 BQB720899 BZX720899 CJT720899 CTP720899 DDL720899 DNH720899 DXD720899 EGZ720899 EQV720899 FAR720899 FKN720899 FUJ720899 GEF720899 GOB720899 GXX720899 HHT720899 HRP720899 IBL720899 ILH720899 IVD720899 JEZ720899 JOV720899 JYR720899 KIN720899 KSJ720899 LCF720899 LMB720899 LVX720899 MFT720899 MPP720899 MZL720899 NJH720899 NTD720899 OCZ720899 OMV720899 OWR720899 PGN720899 PQJ720899 QAF720899 QKB720899 QTX720899 RDT720899 RNP720899 RXL720899 SHH720899 SRD720899 TAZ720899 TKV720899 TUR720899 UEN720899 UOJ720899 UYF720899 VIB720899 VRX720899 WBT720899 WLP720899 WVL720899 D786435 IZ786435 SV786435 ACR786435 AMN786435 AWJ786435 BGF786435 BQB786435 BZX786435 CJT786435 CTP786435 DDL786435 DNH786435 DXD786435 EGZ786435 EQV786435 FAR786435 FKN786435 FUJ786435 GEF786435 GOB786435 GXX786435 HHT786435 HRP786435 IBL786435 ILH786435 IVD786435 JEZ786435 JOV786435 JYR786435 KIN786435 KSJ786435 LCF786435 LMB786435 LVX786435 MFT786435 MPP786435 MZL786435 NJH786435 NTD786435 OCZ786435 OMV786435 OWR786435 PGN786435 PQJ786435 QAF786435 QKB786435 QTX786435 RDT786435 RNP786435 RXL786435 SHH786435 SRD786435 TAZ786435 TKV786435 TUR786435 UEN786435 UOJ786435 UYF786435 VIB786435 VRX786435 WBT786435 WLP786435 WVL786435 D851971 IZ851971 SV851971 ACR851971 AMN851971 AWJ851971 BGF851971 BQB851971 BZX851971 CJT851971 CTP851971 DDL851971 DNH851971 DXD851971 EGZ851971 EQV851971 FAR851971 FKN851971 FUJ851971 GEF851971 GOB851971 GXX851971 HHT851971 HRP851971 IBL851971 ILH851971 IVD851971 JEZ851971 JOV851971 JYR851971 KIN851971 KSJ851971 LCF851971 LMB851971 LVX851971 MFT851971 MPP851971 MZL851971 NJH851971 NTD851971 OCZ851971 OMV851971 OWR851971 PGN851971 PQJ851971 QAF851971 QKB851971 QTX851971 RDT851971 RNP851971 RXL851971 SHH851971 SRD851971 TAZ851971 TKV851971 TUR851971 UEN851971 UOJ851971 UYF851971 VIB851971 VRX851971 WBT851971 WLP851971 WVL851971 D917507 IZ917507 SV917507 ACR917507 AMN917507 AWJ917507 BGF917507 BQB917507 BZX917507 CJT917507 CTP917507 DDL917507 DNH917507 DXD917507 EGZ917507 EQV917507 FAR917507 FKN917507 FUJ917507 GEF917507 GOB917507 GXX917507 HHT917507 HRP917507 IBL917507 ILH917507 IVD917507 JEZ917507 JOV917507 JYR917507 KIN917507 KSJ917507 LCF917507 LMB917507 LVX917507 MFT917507 MPP917507 MZL917507 NJH917507 NTD917507 OCZ917507 OMV917507 OWR917507 PGN917507 PQJ917507 QAF917507 QKB917507 QTX917507 RDT917507 RNP917507 RXL917507 SHH917507 SRD917507 TAZ917507 TKV917507 TUR917507 UEN917507 UOJ917507 UYF917507 VIB917507 VRX917507 WBT917507 WLP917507 WVL917507 D983043 IZ983043 SV983043 ACR983043 AMN983043 AWJ983043 BGF983043 BQB983043 BZX983043 CJT983043 CTP983043 DDL983043 DNH983043 DXD983043 EGZ983043 EQV983043 FAR983043 FKN983043 FUJ983043 GEF983043 GOB983043 GXX983043 HHT983043 HRP983043 IBL983043 ILH983043 IVD983043 JEZ983043 JOV983043 JYR983043 KIN983043 KSJ983043 LCF983043 LMB983043 LVX983043 MFT983043 MPP983043 MZL983043 NJH983043 NTD983043 OCZ983043 OMV983043 OWR983043 PGN983043 PQJ983043 QAF983043 QKB983043 QTX983043 RDT983043 RNP983043 RXL983043 SHH983043 SRD983043 TAZ983043 TKV983043 TUR983043 UEN983043 UOJ983043 UYF983043 VIB983043 VRX983043 WBT983043 WLP983043 WVL983043" xr:uid="{00000000-0002-0000-0200-000000000000}">
      <formula1>Valorisation_biogaz</formula1>
    </dataValidation>
  </dataValidations>
  <pageMargins left="0.7" right="0.7" top="0.75" bottom="0.75" header="0.3" footer="0.3"/>
  <pageSetup paperSize="9" orientation="portrait"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34"/>
  <sheetViews>
    <sheetView zoomScale="77" zoomScaleNormal="77" workbookViewId="0">
      <selection activeCell="K51" sqref="K51"/>
    </sheetView>
  </sheetViews>
  <sheetFormatPr baseColWidth="10" defaultRowHeight="15" x14ac:dyDescent="0.25"/>
  <cols>
    <col min="2" max="2" width="14.7109375" bestFit="1" customWidth="1"/>
    <col min="3" max="3" width="14.7109375" customWidth="1"/>
    <col min="4" max="4" width="14.7109375" bestFit="1" customWidth="1"/>
  </cols>
  <sheetData>
    <row r="1" spans="1:16" x14ac:dyDescent="0.25">
      <c r="A1" s="247" t="s">
        <v>412</v>
      </c>
    </row>
    <row r="2" spans="1:16" x14ac:dyDescent="0.25">
      <c r="A2" t="s">
        <v>413</v>
      </c>
    </row>
    <row r="3" spans="1:16" ht="15.75" thickBot="1" x14ac:dyDescent="0.3"/>
    <row r="4" spans="1:16" ht="15.75" thickBot="1" x14ac:dyDescent="0.3">
      <c r="K4" s="368" t="s">
        <v>414</v>
      </c>
      <c r="L4" s="369"/>
    </row>
    <row r="5" spans="1:16" ht="15.75" thickBot="1" x14ac:dyDescent="0.3">
      <c r="B5" s="391" t="s">
        <v>415</v>
      </c>
      <c r="C5" s="392"/>
      <c r="H5" s="395" t="s">
        <v>416</v>
      </c>
      <c r="I5" s="396"/>
      <c r="K5" s="370"/>
      <c r="L5" s="371"/>
    </row>
    <row r="6" spans="1:16" x14ac:dyDescent="0.25">
      <c r="B6" s="393"/>
      <c r="C6" s="394"/>
      <c r="E6" s="397" t="s">
        <v>281</v>
      </c>
      <c r="F6" s="398"/>
      <c r="H6" s="248"/>
      <c r="I6" s="249" t="s">
        <v>417</v>
      </c>
      <c r="K6" s="248"/>
      <c r="L6" s="249" t="s">
        <v>417</v>
      </c>
    </row>
    <row r="7" spans="1:16" ht="15" customHeight="1" thickBot="1" x14ac:dyDescent="0.3">
      <c r="B7" s="248"/>
      <c r="C7" s="249" t="s">
        <v>418</v>
      </c>
      <c r="E7" s="248"/>
      <c r="F7" s="249" t="s">
        <v>417</v>
      </c>
      <c r="H7" s="248"/>
      <c r="I7" s="249" t="s">
        <v>419</v>
      </c>
      <c r="K7" s="248"/>
      <c r="L7" s="249" t="s">
        <v>419</v>
      </c>
    </row>
    <row r="8" spans="1:16" ht="15" customHeight="1" thickBot="1" x14ac:dyDescent="0.3">
      <c r="B8" s="250" t="s">
        <v>420</v>
      </c>
      <c r="C8" s="251"/>
      <c r="E8" s="248"/>
      <c r="F8" s="249" t="s">
        <v>419</v>
      </c>
      <c r="H8" s="248"/>
      <c r="I8" s="249" t="s">
        <v>421</v>
      </c>
      <c r="K8" s="248"/>
      <c r="L8" s="249" t="s">
        <v>421</v>
      </c>
      <c r="N8" s="368" t="s">
        <v>422</v>
      </c>
      <c r="O8" s="369"/>
    </row>
    <row r="9" spans="1:16" ht="15" customHeight="1" thickBot="1" x14ac:dyDescent="0.3">
      <c r="E9" s="248"/>
      <c r="F9" s="249" t="s">
        <v>421</v>
      </c>
      <c r="H9" s="250"/>
      <c r="I9" s="251" t="s">
        <v>423</v>
      </c>
      <c r="K9" s="250"/>
      <c r="L9" s="251" t="s">
        <v>423</v>
      </c>
      <c r="N9" s="370"/>
      <c r="O9" s="371"/>
    </row>
    <row r="10" spans="1:16" ht="15.75" thickBot="1" x14ac:dyDescent="0.3">
      <c r="E10" s="250"/>
      <c r="F10" s="251" t="s">
        <v>423</v>
      </c>
      <c r="N10" s="250"/>
      <c r="O10" s="251" t="s">
        <v>421</v>
      </c>
    </row>
    <row r="11" spans="1:16" ht="15.75" thickBot="1" x14ac:dyDescent="0.3">
      <c r="B11" s="372" t="s">
        <v>425</v>
      </c>
      <c r="C11" s="373"/>
      <c r="H11" s="376" t="s">
        <v>426</v>
      </c>
      <c r="I11" s="377"/>
    </row>
    <row r="12" spans="1:16" ht="15.75" thickBot="1" x14ac:dyDescent="0.3">
      <c r="B12" s="374"/>
      <c r="C12" s="375"/>
      <c r="E12" s="380" t="s">
        <v>427</v>
      </c>
      <c r="F12" s="381"/>
      <c r="H12" s="378"/>
      <c r="I12" s="379"/>
      <c r="K12" s="384" t="s">
        <v>428</v>
      </c>
      <c r="L12" s="385"/>
      <c r="M12" s="386"/>
    </row>
    <row r="13" spans="1:16" ht="15.75" thickBot="1" x14ac:dyDescent="0.3">
      <c r="E13" s="382"/>
      <c r="F13" s="383"/>
      <c r="H13" s="248"/>
      <c r="I13" s="249" t="s">
        <v>417</v>
      </c>
      <c r="K13" s="250"/>
      <c r="L13" s="252" t="s">
        <v>429</v>
      </c>
      <c r="M13" s="251"/>
    </row>
    <row r="14" spans="1:16" ht="15.75" thickBot="1" x14ac:dyDescent="0.3">
      <c r="E14" s="248"/>
      <c r="F14" s="249" t="s">
        <v>417</v>
      </c>
      <c r="H14" s="248"/>
      <c r="I14" s="249" t="s">
        <v>419</v>
      </c>
      <c r="O14" s="399" t="s">
        <v>430</v>
      </c>
      <c r="P14" s="400"/>
    </row>
    <row r="15" spans="1:16" ht="15.6" customHeight="1" x14ac:dyDescent="0.25">
      <c r="B15" s="403" t="s">
        <v>431</v>
      </c>
      <c r="C15" s="404"/>
      <c r="E15" s="248"/>
      <c r="F15" s="249" t="s">
        <v>419</v>
      </c>
      <c r="H15" s="248"/>
      <c r="I15" s="249" t="s">
        <v>421</v>
      </c>
      <c r="K15" s="405" t="s">
        <v>432</v>
      </c>
      <c r="L15" s="406"/>
      <c r="O15" s="401"/>
      <c r="P15" s="402"/>
    </row>
    <row r="16" spans="1:16" ht="15.75" thickBot="1" x14ac:dyDescent="0.3">
      <c r="B16" s="248"/>
      <c r="C16" s="249" t="s">
        <v>417</v>
      </c>
      <c r="E16" s="250"/>
      <c r="F16" s="251" t="s">
        <v>421</v>
      </c>
      <c r="H16" s="250"/>
      <c r="I16" s="251" t="s">
        <v>423</v>
      </c>
      <c r="K16" s="248"/>
      <c r="L16" s="249" t="s">
        <v>433</v>
      </c>
      <c r="O16" s="250"/>
      <c r="P16" s="251" t="s">
        <v>434</v>
      </c>
    </row>
    <row r="17" spans="1:15" ht="15.75" thickBot="1" x14ac:dyDescent="0.3">
      <c r="B17" s="248"/>
      <c r="C17" s="249" t="s">
        <v>419</v>
      </c>
      <c r="K17" s="248"/>
      <c r="L17" s="249" t="s">
        <v>419</v>
      </c>
    </row>
    <row r="18" spans="1:15" ht="15.75" thickBot="1" x14ac:dyDescent="0.3">
      <c r="B18" s="250"/>
      <c r="C18" s="251" t="s">
        <v>418</v>
      </c>
      <c r="G18" s="407" t="s">
        <v>435</v>
      </c>
      <c r="H18" s="408"/>
      <c r="K18" s="248"/>
      <c r="L18" s="249" t="s">
        <v>421</v>
      </c>
      <c r="N18" s="409" t="s">
        <v>436</v>
      </c>
      <c r="O18" s="410"/>
    </row>
    <row r="19" spans="1:15" ht="14.45" customHeight="1" thickBot="1" x14ac:dyDescent="0.3">
      <c r="G19" s="250"/>
      <c r="H19" s="251" t="s">
        <v>421</v>
      </c>
      <c r="K19" s="250"/>
      <c r="L19" s="251" t="s">
        <v>423</v>
      </c>
      <c r="N19" s="248"/>
      <c r="O19" s="249" t="s">
        <v>417</v>
      </c>
    </row>
    <row r="20" spans="1:15" ht="16.149999999999999" customHeight="1" thickBot="1" x14ac:dyDescent="0.3">
      <c r="A20" s="387" t="s">
        <v>437</v>
      </c>
      <c r="B20" s="388"/>
      <c r="N20" s="248"/>
      <c r="O20" s="249" t="s">
        <v>419</v>
      </c>
    </row>
    <row r="21" spans="1:15" ht="15" customHeight="1" thickBot="1" x14ac:dyDescent="0.3">
      <c r="A21" s="389"/>
      <c r="B21" s="390"/>
      <c r="J21" s="384" t="s">
        <v>301</v>
      </c>
      <c r="K21" s="385"/>
      <c r="L21" s="386"/>
      <c r="N21" s="248"/>
      <c r="O21" s="249" t="s">
        <v>421</v>
      </c>
    </row>
    <row r="22" spans="1:15" ht="15" customHeight="1" thickBot="1" x14ac:dyDescent="0.3">
      <c r="A22" s="250"/>
      <c r="B22" s="251" t="s">
        <v>434</v>
      </c>
      <c r="D22" s="380" t="s">
        <v>438</v>
      </c>
      <c r="E22" s="381"/>
      <c r="G22" s="380" t="s">
        <v>439</v>
      </c>
      <c r="H22" s="381"/>
      <c r="J22" s="250"/>
      <c r="K22" s="252" t="s">
        <v>429</v>
      </c>
      <c r="L22" s="251"/>
      <c r="N22" s="250"/>
      <c r="O22" s="251" t="s">
        <v>423</v>
      </c>
    </row>
    <row r="23" spans="1:15" ht="15.75" thickBot="1" x14ac:dyDescent="0.3">
      <c r="D23" s="248"/>
      <c r="E23" s="249" t="s">
        <v>424</v>
      </c>
      <c r="G23" s="382"/>
      <c r="H23" s="383"/>
    </row>
    <row r="24" spans="1:15" ht="15.75" thickBot="1" x14ac:dyDescent="0.3">
      <c r="D24" s="250" t="s">
        <v>420</v>
      </c>
      <c r="E24" s="251"/>
      <c r="G24" s="250"/>
      <c r="H24" s="251" t="s">
        <v>421</v>
      </c>
      <c r="K24" s="397" t="s">
        <v>440</v>
      </c>
      <c r="L24" s="398"/>
      <c r="N24" s="368" t="s">
        <v>422</v>
      </c>
      <c r="O24" s="369"/>
    </row>
    <row r="25" spans="1:15" ht="15" customHeight="1" thickBot="1" x14ac:dyDescent="0.3">
      <c r="K25" s="248"/>
      <c r="L25" s="249" t="s">
        <v>441</v>
      </c>
      <c r="N25" s="370"/>
      <c r="O25" s="371"/>
    </row>
    <row r="26" spans="1:15" ht="15.75" thickBot="1" x14ac:dyDescent="0.3">
      <c r="H26" s="399" t="s">
        <v>442</v>
      </c>
      <c r="I26" s="400"/>
      <c r="K26" s="248"/>
      <c r="L26" s="249" t="s">
        <v>421</v>
      </c>
      <c r="N26" s="250"/>
      <c r="O26" s="251" t="s">
        <v>421</v>
      </c>
    </row>
    <row r="27" spans="1:15" ht="15" customHeight="1" thickBot="1" x14ac:dyDescent="0.3">
      <c r="H27" s="401"/>
      <c r="I27" s="402"/>
      <c r="K27" s="250"/>
      <c r="L27" s="251" t="s">
        <v>423</v>
      </c>
    </row>
    <row r="28" spans="1:15" ht="15.75" thickBot="1" x14ac:dyDescent="0.3">
      <c r="H28" s="250"/>
      <c r="I28" s="251" t="s">
        <v>434</v>
      </c>
    </row>
    <row r="32" spans="1:15" x14ac:dyDescent="0.25">
      <c r="A32" s="247" t="s">
        <v>456</v>
      </c>
    </row>
    <row r="34" spans="1:1" x14ac:dyDescent="0.25">
      <c r="A34" t="s">
        <v>457</v>
      </c>
    </row>
  </sheetData>
  <mergeCells count="21">
    <mergeCell ref="D22:E22"/>
    <mergeCell ref="G22:H23"/>
    <mergeCell ref="K24:L24"/>
    <mergeCell ref="N24:O25"/>
    <mergeCell ref="H26:I27"/>
    <mergeCell ref="O14:P15"/>
    <mergeCell ref="B15:C15"/>
    <mergeCell ref="K15:L15"/>
    <mergeCell ref="G18:H18"/>
    <mergeCell ref="N18:O18"/>
    <mergeCell ref="A20:B21"/>
    <mergeCell ref="J21:L21"/>
    <mergeCell ref="K4:L5"/>
    <mergeCell ref="B5:C6"/>
    <mergeCell ref="H5:I5"/>
    <mergeCell ref="E6:F6"/>
    <mergeCell ref="N8:O9"/>
    <mergeCell ref="B11:C12"/>
    <mergeCell ref="H11:I12"/>
    <mergeCell ref="E12:F13"/>
    <mergeCell ref="K12:M12"/>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M15"/>
  <sheetViews>
    <sheetView workbookViewId="0">
      <selection activeCell="G37" sqref="G37"/>
    </sheetView>
  </sheetViews>
  <sheetFormatPr baseColWidth="10" defaultRowHeight="12.75" x14ac:dyDescent="0.2"/>
  <cols>
    <col min="1" max="1" width="27.140625" style="134" customWidth="1"/>
    <col min="2" max="2" width="16.85546875" style="134" customWidth="1"/>
    <col min="3" max="3" width="14.28515625" style="134" customWidth="1"/>
    <col min="4" max="4" width="9" style="134" customWidth="1"/>
    <col min="5" max="5" width="11.42578125" style="134"/>
    <col min="6" max="6" width="9.28515625" style="134" customWidth="1"/>
    <col min="7" max="7" width="8.85546875" style="134" customWidth="1"/>
    <col min="8" max="256" width="11.42578125" style="134"/>
    <col min="257" max="257" width="27.140625" style="134" customWidth="1"/>
    <col min="258" max="258" width="16.85546875" style="134" customWidth="1"/>
    <col min="259" max="259" width="14.28515625" style="134" customWidth="1"/>
    <col min="260" max="260" width="9" style="134" customWidth="1"/>
    <col min="261" max="261" width="11.42578125" style="134"/>
    <col min="262" max="262" width="9.28515625" style="134" customWidth="1"/>
    <col min="263" max="263" width="8.85546875" style="134" customWidth="1"/>
    <col min="264" max="512" width="11.42578125" style="134"/>
    <col min="513" max="513" width="27.140625" style="134" customWidth="1"/>
    <col min="514" max="514" width="16.85546875" style="134" customWidth="1"/>
    <col min="515" max="515" width="14.28515625" style="134" customWidth="1"/>
    <col min="516" max="516" width="9" style="134" customWidth="1"/>
    <col min="517" max="517" width="11.42578125" style="134"/>
    <col min="518" max="518" width="9.28515625" style="134" customWidth="1"/>
    <col min="519" max="519" width="8.85546875" style="134" customWidth="1"/>
    <col min="520" max="768" width="11.42578125" style="134"/>
    <col min="769" max="769" width="27.140625" style="134" customWidth="1"/>
    <col min="770" max="770" width="16.85546875" style="134" customWidth="1"/>
    <col min="771" max="771" width="14.28515625" style="134" customWidth="1"/>
    <col min="772" max="772" width="9" style="134" customWidth="1"/>
    <col min="773" max="773" width="11.42578125" style="134"/>
    <col min="774" max="774" width="9.28515625" style="134" customWidth="1"/>
    <col min="775" max="775" width="8.85546875" style="134" customWidth="1"/>
    <col min="776" max="1024" width="11.42578125" style="134"/>
    <col min="1025" max="1025" width="27.140625" style="134" customWidth="1"/>
    <col min="1026" max="1026" width="16.85546875" style="134" customWidth="1"/>
    <col min="1027" max="1027" width="14.28515625" style="134" customWidth="1"/>
    <col min="1028" max="1028" width="9" style="134" customWidth="1"/>
    <col min="1029" max="1029" width="11.42578125" style="134"/>
    <col min="1030" max="1030" width="9.28515625" style="134" customWidth="1"/>
    <col min="1031" max="1031" width="8.85546875" style="134" customWidth="1"/>
    <col min="1032" max="1280" width="11.42578125" style="134"/>
    <col min="1281" max="1281" width="27.140625" style="134" customWidth="1"/>
    <col min="1282" max="1282" width="16.85546875" style="134" customWidth="1"/>
    <col min="1283" max="1283" width="14.28515625" style="134" customWidth="1"/>
    <col min="1284" max="1284" width="9" style="134" customWidth="1"/>
    <col min="1285" max="1285" width="11.42578125" style="134"/>
    <col min="1286" max="1286" width="9.28515625" style="134" customWidth="1"/>
    <col min="1287" max="1287" width="8.85546875" style="134" customWidth="1"/>
    <col min="1288" max="1536" width="11.42578125" style="134"/>
    <col min="1537" max="1537" width="27.140625" style="134" customWidth="1"/>
    <col min="1538" max="1538" width="16.85546875" style="134" customWidth="1"/>
    <col min="1539" max="1539" width="14.28515625" style="134" customWidth="1"/>
    <col min="1540" max="1540" width="9" style="134" customWidth="1"/>
    <col min="1541" max="1541" width="11.42578125" style="134"/>
    <col min="1542" max="1542" width="9.28515625" style="134" customWidth="1"/>
    <col min="1543" max="1543" width="8.85546875" style="134" customWidth="1"/>
    <col min="1544" max="1792" width="11.42578125" style="134"/>
    <col min="1793" max="1793" width="27.140625" style="134" customWidth="1"/>
    <col min="1794" max="1794" width="16.85546875" style="134" customWidth="1"/>
    <col min="1795" max="1795" width="14.28515625" style="134" customWidth="1"/>
    <col min="1796" max="1796" width="9" style="134" customWidth="1"/>
    <col min="1797" max="1797" width="11.42578125" style="134"/>
    <col min="1798" max="1798" width="9.28515625" style="134" customWidth="1"/>
    <col min="1799" max="1799" width="8.85546875" style="134" customWidth="1"/>
    <col min="1800" max="2048" width="11.42578125" style="134"/>
    <col min="2049" max="2049" width="27.140625" style="134" customWidth="1"/>
    <col min="2050" max="2050" width="16.85546875" style="134" customWidth="1"/>
    <col min="2051" max="2051" width="14.28515625" style="134" customWidth="1"/>
    <col min="2052" max="2052" width="9" style="134" customWidth="1"/>
    <col min="2053" max="2053" width="11.42578125" style="134"/>
    <col min="2054" max="2054" width="9.28515625" style="134" customWidth="1"/>
    <col min="2055" max="2055" width="8.85546875" style="134" customWidth="1"/>
    <col min="2056" max="2304" width="11.42578125" style="134"/>
    <col min="2305" max="2305" width="27.140625" style="134" customWidth="1"/>
    <col min="2306" max="2306" width="16.85546875" style="134" customWidth="1"/>
    <col min="2307" max="2307" width="14.28515625" style="134" customWidth="1"/>
    <col min="2308" max="2308" width="9" style="134" customWidth="1"/>
    <col min="2309" max="2309" width="11.42578125" style="134"/>
    <col min="2310" max="2310" width="9.28515625" style="134" customWidth="1"/>
    <col min="2311" max="2311" width="8.85546875" style="134" customWidth="1"/>
    <col min="2312" max="2560" width="11.42578125" style="134"/>
    <col min="2561" max="2561" width="27.140625" style="134" customWidth="1"/>
    <col min="2562" max="2562" width="16.85546875" style="134" customWidth="1"/>
    <col min="2563" max="2563" width="14.28515625" style="134" customWidth="1"/>
    <col min="2564" max="2564" width="9" style="134" customWidth="1"/>
    <col min="2565" max="2565" width="11.42578125" style="134"/>
    <col min="2566" max="2566" width="9.28515625" style="134" customWidth="1"/>
    <col min="2567" max="2567" width="8.85546875" style="134" customWidth="1"/>
    <col min="2568" max="2816" width="11.42578125" style="134"/>
    <col min="2817" max="2817" width="27.140625" style="134" customWidth="1"/>
    <col min="2818" max="2818" width="16.85546875" style="134" customWidth="1"/>
    <col min="2819" max="2819" width="14.28515625" style="134" customWidth="1"/>
    <col min="2820" max="2820" width="9" style="134" customWidth="1"/>
    <col min="2821" max="2821" width="11.42578125" style="134"/>
    <col min="2822" max="2822" width="9.28515625" style="134" customWidth="1"/>
    <col min="2823" max="2823" width="8.85546875" style="134" customWidth="1"/>
    <col min="2824" max="3072" width="11.42578125" style="134"/>
    <col min="3073" max="3073" width="27.140625" style="134" customWidth="1"/>
    <col min="3074" max="3074" width="16.85546875" style="134" customWidth="1"/>
    <col min="3075" max="3075" width="14.28515625" style="134" customWidth="1"/>
    <col min="3076" max="3076" width="9" style="134" customWidth="1"/>
    <col min="3077" max="3077" width="11.42578125" style="134"/>
    <col min="3078" max="3078" width="9.28515625" style="134" customWidth="1"/>
    <col min="3079" max="3079" width="8.85546875" style="134" customWidth="1"/>
    <col min="3080" max="3328" width="11.42578125" style="134"/>
    <col min="3329" max="3329" width="27.140625" style="134" customWidth="1"/>
    <col min="3330" max="3330" width="16.85546875" style="134" customWidth="1"/>
    <col min="3331" max="3331" width="14.28515625" style="134" customWidth="1"/>
    <col min="3332" max="3332" width="9" style="134" customWidth="1"/>
    <col min="3333" max="3333" width="11.42578125" style="134"/>
    <col min="3334" max="3334" width="9.28515625" style="134" customWidth="1"/>
    <col min="3335" max="3335" width="8.85546875" style="134" customWidth="1"/>
    <col min="3336" max="3584" width="11.42578125" style="134"/>
    <col min="3585" max="3585" width="27.140625" style="134" customWidth="1"/>
    <col min="3586" max="3586" width="16.85546875" style="134" customWidth="1"/>
    <col min="3587" max="3587" width="14.28515625" style="134" customWidth="1"/>
    <col min="3588" max="3588" width="9" style="134" customWidth="1"/>
    <col min="3589" max="3589" width="11.42578125" style="134"/>
    <col min="3590" max="3590" width="9.28515625" style="134" customWidth="1"/>
    <col min="3591" max="3591" width="8.85546875" style="134" customWidth="1"/>
    <col min="3592" max="3840" width="11.42578125" style="134"/>
    <col min="3841" max="3841" width="27.140625" style="134" customWidth="1"/>
    <col min="3842" max="3842" width="16.85546875" style="134" customWidth="1"/>
    <col min="3843" max="3843" width="14.28515625" style="134" customWidth="1"/>
    <col min="3844" max="3844" width="9" style="134" customWidth="1"/>
    <col min="3845" max="3845" width="11.42578125" style="134"/>
    <col min="3846" max="3846" width="9.28515625" style="134" customWidth="1"/>
    <col min="3847" max="3847" width="8.85546875" style="134" customWidth="1"/>
    <col min="3848" max="4096" width="11.42578125" style="134"/>
    <col min="4097" max="4097" width="27.140625" style="134" customWidth="1"/>
    <col min="4098" max="4098" width="16.85546875" style="134" customWidth="1"/>
    <col min="4099" max="4099" width="14.28515625" style="134" customWidth="1"/>
    <col min="4100" max="4100" width="9" style="134" customWidth="1"/>
    <col min="4101" max="4101" width="11.42578125" style="134"/>
    <col min="4102" max="4102" width="9.28515625" style="134" customWidth="1"/>
    <col min="4103" max="4103" width="8.85546875" style="134" customWidth="1"/>
    <col min="4104" max="4352" width="11.42578125" style="134"/>
    <col min="4353" max="4353" width="27.140625" style="134" customWidth="1"/>
    <col min="4354" max="4354" width="16.85546875" style="134" customWidth="1"/>
    <col min="4355" max="4355" width="14.28515625" style="134" customWidth="1"/>
    <col min="4356" max="4356" width="9" style="134" customWidth="1"/>
    <col min="4357" max="4357" width="11.42578125" style="134"/>
    <col min="4358" max="4358" width="9.28515625" style="134" customWidth="1"/>
    <col min="4359" max="4359" width="8.85546875" style="134" customWidth="1"/>
    <col min="4360" max="4608" width="11.42578125" style="134"/>
    <col min="4609" max="4609" width="27.140625" style="134" customWidth="1"/>
    <col min="4610" max="4610" width="16.85546875" style="134" customWidth="1"/>
    <col min="4611" max="4611" width="14.28515625" style="134" customWidth="1"/>
    <col min="4612" max="4612" width="9" style="134" customWidth="1"/>
    <col min="4613" max="4613" width="11.42578125" style="134"/>
    <col min="4614" max="4614" width="9.28515625" style="134" customWidth="1"/>
    <col min="4615" max="4615" width="8.85546875" style="134" customWidth="1"/>
    <col min="4616" max="4864" width="11.42578125" style="134"/>
    <col min="4865" max="4865" width="27.140625" style="134" customWidth="1"/>
    <col min="4866" max="4866" width="16.85546875" style="134" customWidth="1"/>
    <col min="4867" max="4867" width="14.28515625" style="134" customWidth="1"/>
    <col min="4868" max="4868" width="9" style="134" customWidth="1"/>
    <col min="4869" max="4869" width="11.42578125" style="134"/>
    <col min="4870" max="4870" width="9.28515625" style="134" customWidth="1"/>
    <col min="4871" max="4871" width="8.85546875" style="134" customWidth="1"/>
    <col min="4872" max="5120" width="11.42578125" style="134"/>
    <col min="5121" max="5121" width="27.140625" style="134" customWidth="1"/>
    <col min="5122" max="5122" width="16.85546875" style="134" customWidth="1"/>
    <col min="5123" max="5123" width="14.28515625" style="134" customWidth="1"/>
    <col min="5124" max="5124" width="9" style="134" customWidth="1"/>
    <col min="5125" max="5125" width="11.42578125" style="134"/>
    <col min="5126" max="5126" width="9.28515625" style="134" customWidth="1"/>
    <col min="5127" max="5127" width="8.85546875" style="134" customWidth="1"/>
    <col min="5128" max="5376" width="11.42578125" style="134"/>
    <col min="5377" max="5377" width="27.140625" style="134" customWidth="1"/>
    <col min="5378" max="5378" width="16.85546875" style="134" customWidth="1"/>
    <col min="5379" max="5379" width="14.28515625" style="134" customWidth="1"/>
    <col min="5380" max="5380" width="9" style="134" customWidth="1"/>
    <col min="5381" max="5381" width="11.42578125" style="134"/>
    <col min="5382" max="5382" width="9.28515625" style="134" customWidth="1"/>
    <col min="5383" max="5383" width="8.85546875" style="134" customWidth="1"/>
    <col min="5384" max="5632" width="11.42578125" style="134"/>
    <col min="5633" max="5633" width="27.140625" style="134" customWidth="1"/>
    <col min="5634" max="5634" width="16.85546875" style="134" customWidth="1"/>
    <col min="5635" max="5635" width="14.28515625" style="134" customWidth="1"/>
    <col min="5636" max="5636" width="9" style="134" customWidth="1"/>
    <col min="5637" max="5637" width="11.42578125" style="134"/>
    <col min="5638" max="5638" width="9.28515625" style="134" customWidth="1"/>
    <col min="5639" max="5639" width="8.85546875" style="134" customWidth="1"/>
    <col min="5640" max="5888" width="11.42578125" style="134"/>
    <col min="5889" max="5889" width="27.140625" style="134" customWidth="1"/>
    <col min="5890" max="5890" width="16.85546875" style="134" customWidth="1"/>
    <col min="5891" max="5891" width="14.28515625" style="134" customWidth="1"/>
    <col min="5892" max="5892" width="9" style="134" customWidth="1"/>
    <col min="5893" max="5893" width="11.42578125" style="134"/>
    <col min="5894" max="5894" width="9.28515625" style="134" customWidth="1"/>
    <col min="5895" max="5895" width="8.85546875" style="134" customWidth="1"/>
    <col min="5896" max="6144" width="11.42578125" style="134"/>
    <col min="6145" max="6145" width="27.140625" style="134" customWidth="1"/>
    <col min="6146" max="6146" width="16.85546875" style="134" customWidth="1"/>
    <col min="6147" max="6147" width="14.28515625" style="134" customWidth="1"/>
    <col min="6148" max="6148" width="9" style="134" customWidth="1"/>
    <col min="6149" max="6149" width="11.42578125" style="134"/>
    <col min="6150" max="6150" width="9.28515625" style="134" customWidth="1"/>
    <col min="6151" max="6151" width="8.85546875" style="134" customWidth="1"/>
    <col min="6152" max="6400" width="11.42578125" style="134"/>
    <col min="6401" max="6401" width="27.140625" style="134" customWidth="1"/>
    <col min="6402" max="6402" width="16.85546875" style="134" customWidth="1"/>
    <col min="6403" max="6403" width="14.28515625" style="134" customWidth="1"/>
    <col min="6404" max="6404" width="9" style="134" customWidth="1"/>
    <col min="6405" max="6405" width="11.42578125" style="134"/>
    <col min="6406" max="6406" width="9.28515625" style="134" customWidth="1"/>
    <col min="6407" max="6407" width="8.85546875" style="134" customWidth="1"/>
    <col min="6408" max="6656" width="11.42578125" style="134"/>
    <col min="6657" max="6657" width="27.140625" style="134" customWidth="1"/>
    <col min="6658" max="6658" width="16.85546875" style="134" customWidth="1"/>
    <col min="6659" max="6659" width="14.28515625" style="134" customWidth="1"/>
    <col min="6660" max="6660" width="9" style="134" customWidth="1"/>
    <col min="6661" max="6661" width="11.42578125" style="134"/>
    <col min="6662" max="6662" width="9.28515625" style="134" customWidth="1"/>
    <col min="6663" max="6663" width="8.85546875" style="134" customWidth="1"/>
    <col min="6664" max="6912" width="11.42578125" style="134"/>
    <col min="6913" max="6913" width="27.140625" style="134" customWidth="1"/>
    <col min="6914" max="6914" width="16.85546875" style="134" customWidth="1"/>
    <col min="6915" max="6915" width="14.28515625" style="134" customWidth="1"/>
    <col min="6916" max="6916" width="9" style="134" customWidth="1"/>
    <col min="6917" max="6917" width="11.42578125" style="134"/>
    <col min="6918" max="6918" width="9.28515625" style="134" customWidth="1"/>
    <col min="6919" max="6919" width="8.85546875" style="134" customWidth="1"/>
    <col min="6920" max="7168" width="11.42578125" style="134"/>
    <col min="7169" max="7169" width="27.140625" style="134" customWidth="1"/>
    <col min="7170" max="7170" width="16.85546875" style="134" customWidth="1"/>
    <col min="7171" max="7171" width="14.28515625" style="134" customWidth="1"/>
    <col min="7172" max="7172" width="9" style="134" customWidth="1"/>
    <col min="7173" max="7173" width="11.42578125" style="134"/>
    <col min="7174" max="7174" width="9.28515625" style="134" customWidth="1"/>
    <col min="7175" max="7175" width="8.85546875" style="134" customWidth="1"/>
    <col min="7176" max="7424" width="11.42578125" style="134"/>
    <col min="7425" max="7425" width="27.140625" style="134" customWidth="1"/>
    <col min="7426" max="7426" width="16.85546875" style="134" customWidth="1"/>
    <col min="7427" max="7427" width="14.28515625" style="134" customWidth="1"/>
    <col min="7428" max="7428" width="9" style="134" customWidth="1"/>
    <col min="7429" max="7429" width="11.42578125" style="134"/>
    <col min="7430" max="7430" width="9.28515625" style="134" customWidth="1"/>
    <col min="7431" max="7431" width="8.85546875" style="134" customWidth="1"/>
    <col min="7432" max="7680" width="11.42578125" style="134"/>
    <col min="7681" max="7681" width="27.140625" style="134" customWidth="1"/>
    <col min="7682" max="7682" width="16.85546875" style="134" customWidth="1"/>
    <col min="7683" max="7683" width="14.28515625" style="134" customWidth="1"/>
    <col min="7684" max="7684" width="9" style="134" customWidth="1"/>
    <col min="7685" max="7685" width="11.42578125" style="134"/>
    <col min="7686" max="7686" width="9.28515625" style="134" customWidth="1"/>
    <col min="7687" max="7687" width="8.85546875" style="134" customWidth="1"/>
    <col min="7688" max="7936" width="11.42578125" style="134"/>
    <col min="7937" max="7937" width="27.140625" style="134" customWidth="1"/>
    <col min="7938" max="7938" width="16.85546875" style="134" customWidth="1"/>
    <col min="7939" max="7939" width="14.28515625" style="134" customWidth="1"/>
    <col min="7940" max="7940" width="9" style="134" customWidth="1"/>
    <col min="7941" max="7941" width="11.42578125" style="134"/>
    <col min="7942" max="7942" width="9.28515625" style="134" customWidth="1"/>
    <col min="7943" max="7943" width="8.85546875" style="134" customWidth="1"/>
    <col min="7944" max="8192" width="11.42578125" style="134"/>
    <col min="8193" max="8193" width="27.140625" style="134" customWidth="1"/>
    <col min="8194" max="8194" width="16.85546875" style="134" customWidth="1"/>
    <col min="8195" max="8195" width="14.28515625" style="134" customWidth="1"/>
    <col min="8196" max="8196" width="9" style="134" customWidth="1"/>
    <col min="8197" max="8197" width="11.42578125" style="134"/>
    <col min="8198" max="8198" width="9.28515625" style="134" customWidth="1"/>
    <col min="8199" max="8199" width="8.85546875" style="134" customWidth="1"/>
    <col min="8200" max="8448" width="11.42578125" style="134"/>
    <col min="8449" max="8449" width="27.140625" style="134" customWidth="1"/>
    <col min="8450" max="8450" width="16.85546875" style="134" customWidth="1"/>
    <col min="8451" max="8451" width="14.28515625" style="134" customWidth="1"/>
    <col min="8452" max="8452" width="9" style="134" customWidth="1"/>
    <col min="8453" max="8453" width="11.42578125" style="134"/>
    <col min="8454" max="8454" width="9.28515625" style="134" customWidth="1"/>
    <col min="8455" max="8455" width="8.85546875" style="134" customWidth="1"/>
    <col min="8456" max="8704" width="11.42578125" style="134"/>
    <col min="8705" max="8705" width="27.140625" style="134" customWidth="1"/>
    <col min="8706" max="8706" width="16.85546875" style="134" customWidth="1"/>
    <col min="8707" max="8707" width="14.28515625" style="134" customWidth="1"/>
    <col min="8708" max="8708" width="9" style="134" customWidth="1"/>
    <col min="8709" max="8709" width="11.42578125" style="134"/>
    <col min="8710" max="8710" width="9.28515625" style="134" customWidth="1"/>
    <col min="8711" max="8711" width="8.85546875" style="134" customWidth="1"/>
    <col min="8712" max="8960" width="11.42578125" style="134"/>
    <col min="8961" max="8961" width="27.140625" style="134" customWidth="1"/>
    <col min="8962" max="8962" width="16.85546875" style="134" customWidth="1"/>
    <col min="8963" max="8963" width="14.28515625" style="134" customWidth="1"/>
    <col min="8964" max="8964" width="9" style="134" customWidth="1"/>
    <col min="8965" max="8965" width="11.42578125" style="134"/>
    <col min="8966" max="8966" width="9.28515625" style="134" customWidth="1"/>
    <col min="8967" max="8967" width="8.85546875" style="134" customWidth="1"/>
    <col min="8968" max="9216" width="11.42578125" style="134"/>
    <col min="9217" max="9217" width="27.140625" style="134" customWidth="1"/>
    <col min="9218" max="9218" width="16.85546875" style="134" customWidth="1"/>
    <col min="9219" max="9219" width="14.28515625" style="134" customWidth="1"/>
    <col min="9220" max="9220" width="9" style="134" customWidth="1"/>
    <col min="9221" max="9221" width="11.42578125" style="134"/>
    <col min="9222" max="9222" width="9.28515625" style="134" customWidth="1"/>
    <col min="9223" max="9223" width="8.85546875" style="134" customWidth="1"/>
    <col min="9224" max="9472" width="11.42578125" style="134"/>
    <col min="9473" max="9473" width="27.140625" style="134" customWidth="1"/>
    <col min="9474" max="9474" width="16.85546875" style="134" customWidth="1"/>
    <col min="9475" max="9475" width="14.28515625" style="134" customWidth="1"/>
    <col min="9476" max="9476" width="9" style="134" customWidth="1"/>
    <col min="9477" max="9477" width="11.42578125" style="134"/>
    <col min="9478" max="9478" width="9.28515625" style="134" customWidth="1"/>
    <col min="9479" max="9479" width="8.85546875" style="134" customWidth="1"/>
    <col min="9480" max="9728" width="11.42578125" style="134"/>
    <col min="9729" max="9729" width="27.140625" style="134" customWidth="1"/>
    <col min="9730" max="9730" width="16.85546875" style="134" customWidth="1"/>
    <col min="9731" max="9731" width="14.28515625" style="134" customWidth="1"/>
    <col min="9732" max="9732" width="9" style="134" customWidth="1"/>
    <col min="9733" max="9733" width="11.42578125" style="134"/>
    <col min="9734" max="9734" width="9.28515625" style="134" customWidth="1"/>
    <col min="9735" max="9735" width="8.85546875" style="134" customWidth="1"/>
    <col min="9736" max="9984" width="11.42578125" style="134"/>
    <col min="9985" max="9985" width="27.140625" style="134" customWidth="1"/>
    <col min="9986" max="9986" width="16.85546875" style="134" customWidth="1"/>
    <col min="9987" max="9987" width="14.28515625" style="134" customWidth="1"/>
    <col min="9988" max="9988" width="9" style="134" customWidth="1"/>
    <col min="9989" max="9989" width="11.42578125" style="134"/>
    <col min="9990" max="9990" width="9.28515625" style="134" customWidth="1"/>
    <col min="9991" max="9991" width="8.85546875" style="134" customWidth="1"/>
    <col min="9992" max="10240" width="11.42578125" style="134"/>
    <col min="10241" max="10241" width="27.140625" style="134" customWidth="1"/>
    <col min="10242" max="10242" width="16.85546875" style="134" customWidth="1"/>
    <col min="10243" max="10243" width="14.28515625" style="134" customWidth="1"/>
    <col min="10244" max="10244" width="9" style="134" customWidth="1"/>
    <col min="10245" max="10245" width="11.42578125" style="134"/>
    <col min="10246" max="10246" width="9.28515625" style="134" customWidth="1"/>
    <col min="10247" max="10247" width="8.85546875" style="134" customWidth="1"/>
    <col min="10248" max="10496" width="11.42578125" style="134"/>
    <col min="10497" max="10497" width="27.140625" style="134" customWidth="1"/>
    <col min="10498" max="10498" width="16.85546875" style="134" customWidth="1"/>
    <col min="10499" max="10499" width="14.28515625" style="134" customWidth="1"/>
    <col min="10500" max="10500" width="9" style="134" customWidth="1"/>
    <col min="10501" max="10501" width="11.42578125" style="134"/>
    <col min="10502" max="10502" width="9.28515625" style="134" customWidth="1"/>
    <col min="10503" max="10503" width="8.85546875" style="134" customWidth="1"/>
    <col min="10504" max="10752" width="11.42578125" style="134"/>
    <col min="10753" max="10753" width="27.140625" style="134" customWidth="1"/>
    <col min="10754" max="10754" width="16.85546875" style="134" customWidth="1"/>
    <col min="10755" max="10755" width="14.28515625" style="134" customWidth="1"/>
    <col min="10756" max="10756" width="9" style="134" customWidth="1"/>
    <col min="10757" max="10757" width="11.42578125" style="134"/>
    <col min="10758" max="10758" width="9.28515625" style="134" customWidth="1"/>
    <col min="10759" max="10759" width="8.85546875" style="134" customWidth="1"/>
    <col min="10760" max="11008" width="11.42578125" style="134"/>
    <col min="11009" max="11009" width="27.140625" style="134" customWidth="1"/>
    <col min="11010" max="11010" width="16.85546875" style="134" customWidth="1"/>
    <col min="11011" max="11011" width="14.28515625" style="134" customWidth="1"/>
    <col min="11012" max="11012" width="9" style="134" customWidth="1"/>
    <col min="11013" max="11013" width="11.42578125" style="134"/>
    <col min="11014" max="11014" width="9.28515625" style="134" customWidth="1"/>
    <col min="11015" max="11015" width="8.85546875" style="134" customWidth="1"/>
    <col min="11016" max="11264" width="11.42578125" style="134"/>
    <col min="11265" max="11265" width="27.140625" style="134" customWidth="1"/>
    <col min="11266" max="11266" width="16.85546875" style="134" customWidth="1"/>
    <col min="11267" max="11267" width="14.28515625" style="134" customWidth="1"/>
    <col min="11268" max="11268" width="9" style="134" customWidth="1"/>
    <col min="11269" max="11269" width="11.42578125" style="134"/>
    <col min="11270" max="11270" width="9.28515625" style="134" customWidth="1"/>
    <col min="11271" max="11271" width="8.85546875" style="134" customWidth="1"/>
    <col min="11272" max="11520" width="11.42578125" style="134"/>
    <col min="11521" max="11521" width="27.140625" style="134" customWidth="1"/>
    <col min="11522" max="11522" width="16.85546875" style="134" customWidth="1"/>
    <col min="11523" max="11523" width="14.28515625" style="134" customWidth="1"/>
    <col min="11524" max="11524" width="9" style="134" customWidth="1"/>
    <col min="11525" max="11525" width="11.42578125" style="134"/>
    <col min="11526" max="11526" width="9.28515625" style="134" customWidth="1"/>
    <col min="11527" max="11527" width="8.85546875" style="134" customWidth="1"/>
    <col min="11528" max="11776" width="11.42578125" style="134"/>
    <col min="11777" max="11777" width="27.140625" style="134" customWidth="1"/>
    <col min="11778" max="11778" width="16.85546875" style="134" customWidth="1"/>
    <col min="11779" max="11779" width="14.28515625" style="134" customWidth="1"/>
    <col min="11780" max="11780" width="9" style="134" customWidth="1"/>
    <col min="11781" max="11781" width="11.42578125" style="134"/>
    <col min="11782" max="11782" width="9.28515625" style="134" customWidth="1"/>
    <col min="11783" max="11783" width="8.85546875" style="134" customWidth="1"/>
    <col min="11784" max="12032" width="11.42578125" style="134"/>
    <col min="12033" max="12033" width="27.140625" style="134" customWidth="1"/>
    <col min="12034" max="12034" width="16.85546875" style="134" customWidth="1"/>
    <col min="12035" max="12035" width="14.28515625" style="134" customWidth="1"/>
    <col min="12036" max="12036" width="9" style="134" customWidth="1"/>
    <col min="12037" max="12037" width="11.42578125" style="134"/>
    <col min="12038" max="12038" width="9.28515625" style="134" customWidth="1"/>
    <col min="12039" max="12039" width="8.85546875" style="134" customWidth="1"/>
    <col min="12040" max="12288" width="11.42578125" style="134"/>
    <col min="12289" max="12289" width="27.140625" style="134" customWidth="1"/>
    <col min="12290" max="12290" width="16.85546875" style="134" customWidth="1"/>
    <col min="12291" max="12291" width="14.28515625" style="134" customWidth="1"/>
    <col min="12292" max="12292" width="9" style="134" customWidth="1"/>
    <col min="12293" max="12293" width="11.42578125" style="134"/>
    <col min="12294" max="12294" width="9.28515625" style="134" customWidth="1"/>
    <col min="12295" max="12295" width="8.85546875" style="134" customWidth="1"/>
    <col min="12296" max="12544" width="11.42578125" style="134"/>
    <col min="12545" max="12545" width="27.140625" style="134" customWidth="1"/>
    <col min="12546" max="12546" width="16.85546875" style="134" customWidth="1"/>
    <col min="12547" max="12547" width="14.28515625" style="134" customWidth="1"/>
    <col min="12548" max="12548" width="9" style="134" customWidth="1"/>
    <col min="12549" max="12549" width="11.42578125" style="134"/>
    <col min="12550" max="12550" width="9.28515625" style="134" customWidth="1"/>
    <col min="12551" max="12551" width="8.85546875" style="134" customWidth="1"/>
    <col min="12552" max="12800" width="11.42578125" style="134"/>
    <col min="12801" max="12801" width="27.140625" style="134" customWidth="1"/>
    <col min="12802" max="12802" width="16.85546875" style="134" customWidth="1"/>
    <col min="12803" max="12803" width="14.28515625" style="134" customWidth="1"/>
    <col min="12804" max="12804" width="9" style="134" customWidth="1"/>
    <col min="12805" max="12805" width="11.42578125" style="134"/>
    <col min="12806" max="12806" width="9.28515625" style="134" customWidth="1"/>
    <col min="12807" max="12807" width="8.85546875" style="134" customWidth="1"/>
    <col min="12808" max="13056" width="11.42578125" style="134"/>
    <col min="13057" max="13057" width="27.140625" style="134" customWidth="1"/>
    <col min="13058" max="13058" width="16.85546875" style="134" customWidth="1"/>
    <col min="13059" max="13059" width="14.28515625" style="134" customWidth="1"/>
    <col min="13060" max="13060" width="9" style="134" customWidth="1"/>
    <col min="13061" max="13061" width="11.42578125" style="134"/>
    <col min="13062" max="13062" width="9.28515625" style="134" customWidth="1"/>
    <col min="13063" max="13063" width="8.85546875" style="134" customWidth="1"/>
    <col min="13064" max="13312" width="11.42578125" style="134"/>
    <col min="13313" max="13313" width="27.140625" style="134" customWidth="1"/>
    <col min="13314" max="13314" width="16.85546875" style="134" customWidth="1"/>
    <col min="13315" max="13315" width="14.28515625" style="134" customWidth="1"/>
    <col min="13316" max="13316" width="9" style="134" customWidth="1"/>
    <col min="13317" max="13317" width="11.42578125" style="134"/>
    <col min="13318" max="13318" width="9.28515625" style="134" customWidth="1"/>
    <col min="13319" max="13319" width="8.85546875" style="134" customWidth="1"/>
    <col min="13320" max="13568" width="11.42578125" style="134"/>
    <col min="13569" max="13569" width="27.140625" style="134" customWidth="1"/>
    <col min="13570" max="13570" width="16.85546875" style="134" customWidth="1"/>
    <col min="13571" max="13571" width="14.28515625" style="134" customWidth="1"/>
    <col min="13572" max="13572" width="9" style="134" customWidth="1"/>
    <col min="13573" max="13573" width="11.42578125" style="134"/>
    <col min="13574" max="13574" width="9.28515625" style="134" customWidth="1"/>
    <col min="13575" max="13575" width="8.85546875" style="134" customWidth="1"/>
    <col min="13576" max="13824" width="11.42578125" style="134"/>
    <col min="13825" max="13825" width="27.140625" style="134" customWidth="1"/>
    <col min="13826" max="13826" width="16.85546875" style="134" customWidth="1"/>
    <col min="13827" max="13827" width="14.28515625" style="134" customWidth="1"/>
    <col min="13828" max="13828" width="9" style="134" customWidth="1"/>
    <col min="13829" max="13829" width="11.42578125" style="134"/>
    <col min="13830" max="13830" width="9.28515625" style="134" customWidth="1"/>
    <col min="13831" max="13831" width="8.85546875" style="134" customWidth="1"/>
    <col min="13832" max="14080" width="11.42578125" style="134"/>
    <col min="14081" max="14081" width="27.140625" style="134" customWidth="1"/>
    <col min="14082" max="14082" width="16.85546875" style="134" customWidth="1"/>
    <col min="14083" max="14083" width="14.28515625" style="134" customWidth="1"/>
    <col min="14084" max="14084" width="9" style="134" customWidth="1"/>
    <col min="14085" max="14085" width="11.42578125" style="134"/>
    <col min="14086" max="14086" width="9.28515625" style="134" customWidth="1"/>
    <col min="14087" max="14087" width="8.85546875" style="134" customWidth="1"/>
    <col min="14088" max="14336" width="11.42578125" style="134"/>
    <col min="14337" max="14337" width="27.140625" style="134" customWidth="1"/>
    <col min="14338" max="14338" width="16.85546875" style="134" customWidth="1"/>
    <col min="14339" max="14339" width="14.28515625" style="134" customWidth="1"/>
    <col min="14340" max="14340" width="9" style="134" customWidth="1"/>
    <col min="14341" max="14341" width="11.42578125" style="134"/>
    <col min="14342" max="14342" width="9.28515625" style="134" customWidth="1"/>
    <col min="14343" max="14343" width="8.85546875" style="134" customWidth="1"/>
    <col min="14344" max="14592" width="11.42578125" style="134"/>
    <col min="14593" max="14593" width="27.140625" style="134" customWidth="1"/>
    <col min="14594" max="14594" width="16.85546875" style="134" customWidth="1"/>
    <col min="14595" max="14595" width="14.28515625" style="134" customWidth="1"/>
    <col min="14596" max="14596" width="9" style="134" customWidth="1"/>
    <col min="14597" max="14597" width="11.42578125" style="134"/>
    <col min="14598" max="14598" width="9.28515625" style="134" customWidth="1"/>
    <col min="14599" max="14599" width="8.85546875" style="134" customWidth="1"/>
    <col min="14600" max="14848" width="11.42578125" style="134"/>
    <col min="14849" max="14849" width="27.140625" style="134" customWidth="1"/>
    <col min="14850" max="14850" width="16.85546875" style="134" customWidth="1"/>
    <col min="14851" max="14851" width="14.28515625" style="134" customWidth="1"/>
    <col min="14852" max="14852" width="9" style="134" customWidth="1"/>
    <col min="14853" max="14853" width="11.42578125" style="134"/>
    <col min="14854" max="14854" width="9.28515625" style="134" customWidth="1"/>
    <col min="14855" max="14855" width="8.85546875" style="134" customWidth="1"/>
    <col min="14856" max="15104" width="11.42578125" style="134"/>
    <col min="15105" max="15105" width="27.140625" style="134" customWidth="1"/>
    <col min="15106" max="15106" width="16.85546875" style="134" customWidth="1"/>
    <col min="15107" max="15107" width="14.28515625" style="134" customWidth="1"/>
    <col min="15108" max="15108" width="9" style="134" customWidth="1"/>
    <col min="15109" max="15109" width="11.42578125" style="134"/>
    <col min="15110" max="15110" width="9.28515625" style="134" customWidth="1"/>
    <col min="15111" max="15111" width="8.85546875" style="134" customWidth="1"/>
    <col min="15112" max="15360" width="11.42578125" style="134"/>
    <col min="15361" max="15361" width="27.140625" style="134" customWidth="1"/>
    <col min="15362" max="15362" width="16.85546875" style="134" customWidth="1"/>
    <col min="15363" max="15363" width="14.28515625" style="134" customWidth="1"/>
    <col min="15364" max="15364" width="9" style="134" customWidth="1"/>
    <col min="15365" max="15365" width="11.42578125" style="134"/>
    <col min="15366" max="15366" width="9.28515625" style="134" customWidth="1"/>
    <col min="15367" max="15367" width="8.85546875" style="134" customWidth="1"/>
    <col min="15368" max="15616" width="11.42578125" style="134"/>
    <col min="15617" max="15617" width="27.140625" style="134" customWidth="1"/>
    <col min="15618" max="15618" width="16.85546875" style="134" customWidth="1"/>
    <col min="15619" max="15619" width="14.28515625" style="134" customWidth="1"/>
    <col min="15620" max="15620" width="9" style="134" customWidth="1"/>
    <col min="15621" max="15621" width="11.42578125" style="134"/>
    <col min="15622" max="15622" width="9.28515625" style="134" customWidth="1"/>
    <col min="15623" max="15623" width="8.85546875" style="134" customWidth="1"/>
    <col min="15624" max="15872" width="11.42578125" style="134"/>
    <col min="15873" max="15873" width="27.140625" style="134" customWidth="1"/>
    <col min="15874" max="15874" width="16.85546875" style="134" customWidth="1"/>
    <col min="15875" max="15875" width="14.28515625" style="134" customWidth="1"/>
    <col min="15876" max="15876" width="9" style="134" customWidth="1"/>
    <col min="15877" max="15877" width="11.42578125" style="134"/>
    <col min="15878" max="15878" width="9.28515625" style="134" customWidth="1"/>
    <col min="15879" max="15879" width="8.85546875" style="134" customWidth="1"/>
    <col min="15880" max="16128" width="11.42578125" style="134"/>
    <col min="16129" max="16129" width="27.140625" style="134" customWidth="1"/>
    <col min="16130" max="16130" width="16.85546875" style="134" customWidth="1"/>
    <col min="16131" max="16131" width="14.28515625" style="134" customWidth="1"/>
    <col min="16132" max="16132" width="9" style="134" customWidth="1"/>
    <col min="16133" max="16133" width="11.42578125" style="134"/>
    <col min="16134" max="16134" width="9.28515625" style="134" customWidth="1"/>
    <col min="16135" max="16135" width="8.85546875" style="134" customWidth="1"/>
    <col min="16136" max="16384" width="11.42578125" style="134"/>
  </cols>
  <sheetData>
    <row r="1" spans="1:13" ht="21" x14ac:dyDescent="0.35">
      <c r="A1" s="348" t="s">
        <v>150</v>
      </c>
      <c r="B1" s="348"/>
      <c r="C1" s="348"/>
      <c r="D1" s="348"/>
      <c r="E1" s="348"/>
      <c r="F1" s="348"/>
      <c r="G1" s="348"/>
      <c r="H1" s="348"/>
      <c r="I1" s="348"/>
      <c r="J1" s="348"/>
      <c r="K1" s="348"/>
      <c r="L1" s="348"/>
      <c r="M1" s="348"/>
    </row>
    <row r="3" spans="1:13" x14ac:dyDescent="0.2">
      <c r="A3" s="135" t="s">
        <v>151</v>
      </c>
    </row>
    <row r="5" spans="1:13" ht="33.75" x14ac:dyDescent="0.2">
      <c r="A5" s="136" t="s">
        <v>152</v>
      </c>
      <c r="B5" s="136" t="s">
        <v>153</v>
      </c>
      <c r="C5" s="136" t="s">
        <v>154</v>
      </c>
      <c r="D5" s="136" t="s">
        <v>155</v>
      </c>
      <c r="E5" s="136" t="s">
        <v>156</v>
      </c>
      <c r="F5" s="136" t="s">
        <v>157</v>
      </c>
      <c r="G5" s="136" t="s">
        <v>158</v>
      </c>
      <c r="H5" s="136" t="s">
        <v>159</v>
      </c>
      <c r="I5" s="136" t="s">
        <v>160</v>
      </c>
      <c r="J5" s="136" t="s">
        <v>161</v>
      </c>
      <c r="K5" s="136" t="s">
        <v>162</v>
      </c>
      <c r="L5" s="136" t="s">
        <v>163</v>
      </c>
      <c r="M5" s="136" t="s">
        <v>164</v>
      </c>
    </row>
    <row r="6" spans="1:13" ht="15.75" x14ac:dyDescent="0.25">
      <c r="A6" s="137"/>
      <c r="B6" s="137"/>
      <c r="C6" s="137"/>
      <c r="D6" s="137"/>
      <c r="E6" s="137" t="e">
        <f>D6/SUM($D$6:$D$15)</f>
        <v>#DIV/0!</v>
      </c>
      <c r="F6" s="137"/>
      <c r="G6" s="137"/>
      <c r="H6" s="137"/>
      <c r="I6" s="137"/>
      <c r="J6" s="137"/>
      <c r="K6" s="137" t="e">
        <f>J6/SUM($J$6:$J$15)</f>
        <v>#DIV/0!</v>
      </c>
      <c r="L6" s="137"/>
      <c r="M6" s="137"/>
    </row>
    <row r="7" spans="1:13" ht="15.75" x14ac:dyDescent="0.25">
      <c r="A7" s="119"/>
      <c r="B7" s="119"/>
      <c r="C7" s="119"/>
      <c r="D7" s="119"/>
      <c r="E7" s="137" t="e">
        <f t="shared" ref="E7:E15" si="0">D7/SUM($D$6:$D$15)</f>
        <v>#DIV/0!</v>
      </c>
      <c r="F7" s="119"/>
      <c r="G7" s="119"/>
      <c r="H7" s="119"/>
      <c r="I7" s="119"/>
      <c r="J7" s="119"/>
      <c r="K7" s="137" t="e">
        <f t="shared" ref="K7:K15" si="1">J7/SUM($J$6:$J$15)</f>
        <v>#DIV/0!</v>
      </c>
      <c r="L7" s="119"/>
      <c r="M7" s="119"/>
    </row>
    <row r="8" spans="1:13" ht="15.75" x14ac:dyDescent="0.25">
      <c r="A8" s="119"/>
      <c r="B8" s="119"/>
      <c r="C8" s="119"/>
      <c r="D8" s="119"/>
      <c r="E8" s="137" t="e">
        <f t="shared" si="0"/>
        <v>#DIV/0!</v>
      </c>
      <c r="F8" s="119"/>
      <c r="G8" s="119"/>
      <c r="H8" s="119"/>
      <c r="I8" s="119"/>
      <c r="J8" s="119"/>
      <c r="K8" s="137" t="e">
        <f t="shared" si="1"/>
        <v>#DIV/0!</v>
      </c>
      <c r="L8" s="119"/>
      <c r="M8" s="119"/>
    </row>
    <row r="9" spans="1:13" ht="15.75" x14ac:dyDescent="0.25">
      <c r="A9" s="119"/>
      <c r="B9" s="119"/>
      <c r="C9" s="119"/>
      <c r="D9" s="119"/>
      <c r="E9" s="137" t="e">
        <f t="shared" si="0"/>
        <v>#DIV/0!</v>
      </c>
      <c r="F9" s="119"/>
      <c r="G9" s="119"/>
      <c r="H9" s="119"/>
      <c r="I9" s="119"/>
      <c r="J9" s="119"/>
      <c r="K9" s="137" t="e">
        <f t="shared" si="1"/>
        <v>#DIV/0!</v>
      </c>
      <c r="L9" s="119"/>
      <c r="M9" s="119"/>
    </row>
    <row r="10" spans="1:13" ht="15.75" x14ac:dyDescent="0.25">
      <c r="A10" s="119"/>
      <c r="B10" s="119"/>
      <c r="C10" s="119"/>
      <c r="D10" s="119"/>
      <c r="E10" s="137" t="e">
        <f t="shared" si="0"/>
        <v>#DIV/0!</v>
      </c>
      <c r="F10" s="119"/>
      <c r="G10" s="119"/>
      <c r="H10" s="119"/>
      <c r="I10" s="119"/>
      <c r="J10" s="119"/>
      <c r="K10" s="137" t="e">
        <f t="shared" si="1"/>
        <v>#DIV/0!</v>
      </c>
      <c r="L10" s="119"/>
      <c r="M10" s="119"/>
    </row>
    <row r="11" spans="1:13" ht="15.75" x14ac:dyDescent="0.25">
      <c r="A11" s="119"/>
      <c r="B11" s="119"/>
      <c r="C11" s="119"/>
      <c r="D11" s="119"/>
      <c r="E11" s="137" t="e">
        <f t="shared" si="0"/>
        <v>#DIV/0!</v>
      </c>
      <c r="F11" s="119"/>
      <c r="G11" s="119"/>
      <c r="H11" s="119"/>
      <c r="I11" s="119"/>
      <c r="J11" s="119"/>
      <c r="K11" s="137" t="e">
        <f t="shared" si="1"/>
        <v>#DIV/0!</v>
      </c>
      <c r="L11" s="119"/>
      <c r="M11" s="119"/>
    </row>
    <row r="12" spans="1:13" ht="15.75" x14ac:dyDescent="0.25">
      <c r="A12" s="119"/>
      <c r="B12" s="119"/>
      <c r="C12" s="119"/>
      <c r="D12" s="119"/>
      <c r="E12" s="137" t="e">
        <f t="shared" si="0"/>
        <v>#DIV/0!</v>
      </c>
      <c r="F12" s="119"/>
      <c r="G12" s="119"/>
      <c r="H12" s="119"/>
      <c r="I12" s="119"/>
      <c r="J12" s="119"/>
      <c r="K12" s="137" t="e">
        <f t="shared" si="1"/>
        <v>#DIV/0!</v>
      </c>
      <c r="L12" s="119"/>
      <c r="M12" s="119"/>
    </row>
    <row r="13" spans="1:13" ht="15.75" x14ac:dyDescent="0.25">
      <c r="A13" s="119"/>
      <c r="B13" s="119"/>
      <c r="C13" s="119"/>
      <c r="D13" s="119"/>
      <c r="E13" s="137" t="e">
        <f t="shared" si="0"/>
        <v>#DIV/0!</v>
      </c>
      <c r="F13" s="119"/>
      <c r="G13" s="119"/>
      <c r="H13" s="119"/>
      <c r="I13" s="119"/>
      <c r="J13" s="119"/>
      <c r="K13" s="137" t="e">
        <f t="shared" si="1"/>
        <v>#DIV/0!</v>
      </c>
      <c r="L13" s="119"/>
      <c r="M13" s="119"/>
    </row>
    <row r="14" spans="1:13" ht="15.75" x14ac:dyDescent="0.25">
      <c r="A14" s="119"/>
      <c r="B14" s="119"/>
      <c r="C14" s="119"/>
      <c r="D14" s="119"/>
      <c r="E14" s="137" t="e">
        <f t="shared" si="0"/>
        <v>#DIV/0!</v>
      </c>
      <c r="F14" s="119"/>
      <c r="G14" s="119"/>
      <c r="H14" s="119"/>
      <c r="I14" s="119"/>
      <c r="J14" s="119"/>
      <c r="K14" s="137" t="e">
        <f t="shared" si="1"/>
        <v>#DIV/0!</v>
      </c>
      <c r="L14" s="119"/>
      <c r="M14" s="119"/>
    </row>
    <row r="15" spans="1:13" ht="15.75" x14ac:dyDescent="0.25">
      <c r="A15" s="119"/>
      <c r="B15" s="119"/>
      <c r="C15" s="119"/>
      <c r="D15" s="119"/>
      <c r="E15" s="137" t="e">
        <f t="shared" si="0"/>
        <v>#DIV/0!</v>
      </c>
      <c r="F15" s="119"/>
      <c r="G15" s="119"/>
      <c r="H15" s="119"/>
      <c r="I15" s="119"/>
      <c r="J15" s="119"/>
      <c r="K15" s="137" t="e">
        <f t="shared" si="1"/>
        <v>#DIV/0!</v>
      </c>
      <c r="L15" s="119"/>
      <c r="M15" s="119"/>
    </row>
  </sheetData>
  <mergeCells count="1">
    <mergeCell ref="A1:M1"/>
  </mergeCells>
  <dataValidations count="2">
    <dataValidation type="list" allowBlank="1" showInputMessage="1" showErrorMessage="1" sqref="M6:M15 JI6:JI15 TE6:TE15 ADA6:ADA15 AMW6:AMW15 AWS6:AWS15 BGO6:BGO15 BQK6:BQK15 CAG6:CAG15 CKC6:CKC15 CTY6:CTY15 DDU6:DDU15 DNQ6:DNQ15 DXM6:DXM15 EHI6:EHI15 ERE6:ERE15 FBA6:FBA15 FKW6:FKW15 FUS6:FUS15 GEO6:GEO15 GOK6:GOK15 GYG6:GYG15 HIC6:HIC15 HRY6:HRY15 IBU6:IBU15 ILQ6:ILQ15 IVM6:IVM15 JFI6:JFI15 JPE6:JPE15 JZA6:JZA15 KIW6:KIW15 KSS6:KSS15 LCO6:LCO15 LMK6:LMK15 LWG6:LWG15 MGC6:MGC15 MPY6:MPY15 MZU6:MZU15 NJQ6:NJQ15 NTM6:NTM15 ODI6:ODI15 ONE6:ONE15 OXA6:OXA15 PGW6:PGW15 PQS6:PQS15 QAO6:QAO15 QKK6:QKK15 QUG6:QUG15 REC6:REC15 RNY6:RNY15 RXU6:RXU15 SHQ6:SHQ15 SRM6:SRM15 TBI6:TBI15 TLE6:TLE15 TVA6:TVA15 UEW6:UEW15 UOS6:UOS15 UYO6:UYO15 VIK6:VIK15 VSG6:VSG15 WCC6:WCC15 WLY6:WLY15 WVU6:WVU15 M65542:M65551 JI65542:JI65551 TE65542:TE65551 ADA65542:ADA65551 AMW65542:AMW65551 AWS65542:AWS65551 BGO65542:BGO65551 BQK65542:BQK65551 CAG65542:CAG65551 CKC65542:CKC65551 CTY65542:CTY65551 DDU65542:DDU65551 DNQ65542:DNQ65551 DXM65542:DXM65551 EHI65542:EHI65551 ERE65542:ERE65551 FBA65542:FBA65551 FKW65542:FKW65551 FUS65542:FUS65551 GEO65542:GEO65551 GOK65542:GOK65551 GYG65542:GYG65551 HIC65542:HIC65551 HRY65542:HRY65551 IBU65542:IBU65551 ILQ65542:ILQ65551 IVM65542:IVM65551 JFI65542:JFI65551 JPE65542:JPE65551 JZA65542:JZA65551 KIW65542:KIW65551 KSS65542:KSS65551 LCO65542:LCO65551 LMK65542:LMK65551 LWG65542:LWG65551 MGC65542:MGC65551 MPY65542:MPY65551 MZU65542:MZU65551 NJQ65542:NJQ65551 NTM65542:NTM65551 ODI65542:ODI65551 ONE65542:ONE65551 OXA65542:OXA65551 PGW65542:PGW65551 PQS65542:PQS65551 QAO65542:QAO65551 QKK65542:QKK65551 QUG65542:QUG65551 REC65542:REC65551 RNY65542:RNY65551 RXU65542:RXU65551 SHQ65542:SHQ65551 SRM65542:SRM65551 TBI65542:TBI65551 TLE65542:TLE65551 TVA65542:TVA65551 UEW65542:UEW65551 UOS65542:UOS65551 UYO65542:UYO65551 VIK65542:VIK65551 VSG65542:VSG65551 WCC65542:WCC65551 WLY65542:WLY65551 WVU65542:WVU65551 M131078:M131087 JI131078:JI131087 TE131078:TE131087 ADA131078:ADA131087 AMW131078:AMW131087 AWS131078:AWS131087 BGO131078:BGO131087 BQK131078:BQK131087 CAG131078:CAG131087 CKC131078:CKC131087 CTY131078:CTY131087 DDU131078:DDU131087 DNQ131078:DNQ131087 DXM131078:DXM131087 EHI131078:EHI131087 ERE131078:ERE131087 FBA131078:FBA131087 FKW131078:FKW131087 FUS131078:FUS131087 GEO131078:GEO131087 GOK131078:GOK131087 GYG131078:GYG131087 HIC131078:HIC131087 HRY131078:HRY131087 IBU131078:IBU131087 ILQ131078:ILQ131087 IVM131078:IVM131087 JFI131078:JFI131087 JPE131078:JPE131087 JZA131078:JZA131087 KIW131078:KIW131087 KSS131078:KSS131087 LCO131078:LCO131087 LMK131078:LMK131087 LWG131078:LWG131087 MGC131078:MGC131087 MPY131078:MPY131087 MZU131078:MZU131087 NJQ131078:NJQ131087 NTM131078:NTM131087 ODI131078:ODI131087 ONE131078:ONE131087 OXA131078:OXA131087 PGW131078:PGW131087 PQS131078:PQS131087 QAO131078:QAO131087 QKK131078:QKK131087 QUG131078:QUG131087 REC131078:REC131087 RNY131078:RNY131087 RXU131078:RXU131087 SHQ131078:SHQ131087 SRM131078:SRM131087 TBI131078:TBI131087 TLE131078:TLE131087 TVA131078:TVA131087 UEW131078:UEW131087 UOS131078:UOS131087 UYO131078:UYO131087 VIK131078:VIK131087 VSG131078:VSG131087 WCC131078:WCC131087 WLY131078:WLY131087 WVU131078:WVU131087 M196614:M196623 JI196614:JI196623 TE196614:TE196623 ADA196614:ADA196623 AMW196614:AMW196623 AWS196614:AWS196623 BGO196614:BGO196623 BQK196614:BQK196623 CAG196614:CAG196623 CKC196614:CKC196623 CTY196614:CTY196623 DDU196614:DDU196623 DNQ196614:DNQ196623 DXM196614:DXM196623 EHI196614:EHI196623 ERE196614:ERE196623 FBA196614:FBA196623 FKW196614:FKW196623 FUS196614:FUS196623 GEO196614:GEO196623 GOK196614:GOK196623 GYG196614:GYG196623 HIC196614:HIC196623 HRY196614:HRY196623 IBU196614:IBU196623 ILQ196614:ILQ196623 IVM196614:IVM196623 JFI196614:JFI196623 JPE196614:JPE196623 JZA196614:JZA196623 KIW196614:KIW196623 KSS196614:KSS196623 LCO196614:LCO196623 LMK196614:LMK196623 LWG196614:LWG196623 MGC196614:MGC196623 MPY196614:MPY196623 MZU196614:MZU196623 NJQ196614:NJQ196623 NTM196614:NTM196623 ODI196614:ODI196623 ONE196614:ONE196623 OXA196614:OXA196623 PGW196614:PGW196623 PQS196614:PQS196623 QAO196614:QAO196623 QKK196614:QKK196623 QUG196614:QUG196623 REC196614:REC196623 RNY196614:RNY196623 RXU196614:RXU196623 SHQ196614:SHQ196623 SRM196614:SRM196623 TBI196614:TBI196623 TLE196614:TLE196623 TVA196614:TVA196623 UEW196614:UEW196623 UOS196614:UOS196623 UYO196614:UYO196623 VIK196614:VIK196623 VSG196614:VSG196623 WCC196614:WCC196623 WLY196614:WLY196623 WVU196614:WVU196623 M262150:M262159 JI262150:JI262159 TE262150:TE262159 ADA262150:ADA262159 AMW262150:AMW262159 AWS262150:AWS262159 BGO262150:BGO262159 BQK262150:BQK262159 CAG262150:CAG262159 CKC262150:CKC262159 CTY262150:CTY262159 DDU262150:DDU262159 DNQ262150:DNQ262159 DXM262150:DXM262159 EHI262150:EHI262159 ERE262150:ERE262159 FBA262150:FBA262159 FKW262150:FKW262159 FUS262150:FUS262159 GEO262150:GEO262159 GOK262150:GOK262159 GYG262150:GYG262159 HIC262150:HIC262159 HRY262150:HRY262159 IBU262150:IBU262159 ILQ262150:ILQ262159 IVM262150:IVM262159 JFI262150:JFI262159 JPE262150:JPE262159 JZA262150:JZA262159 KIW262150:KIW262159 KSS262150:KSS262159 LCO262150:LCO262159 LMK262150:LMK262159 LWG262150:LWG262159 MGC262150:MGC262159 MPY262150:MPY262159 MZU262150:MZU262159 NJQ262150:NJQ262159 NTM262150:NTM262159 ODI262150:ODI262159 ONE262150:ONE262159 OXA262150:OXA262159 PGW262150:PGW262159 PQS262150:PQS262159 QAO262150:QAO262159 QKK262150:QKK262159 QUG262150:QUG262159 REC262150:REC262159 RNY262150:RNY262159 RXU262150:RXU262159 SHQ262150:SHQ262159 SRM262150:SRM262159 TBI262150:TBI262159 TLE262150:TLE262159 TVA262150:TVA262159 UEW262150:UEW262159 UOS262150:UOS262159 UYO262150:UYO262159 VIK262150:VIK262159 VSG262150:VSG262159 WCC262150:WCC262159 WLY262150:WLY262159 WVU262150:WVU262159 M327686:M327695 JI327686:JI327695 TE327686:TE327695 ADA327686:ADA327695 AMW327686:AMW327695 AWS327686:AWS327695 BGO327686:BGO327695 BQK327686:BQK327695 CAG327686:CAG327695 CKC327686:CKC327695 CTY327686:CTY327695 DDU327686:DDU327695 DNQ327686:DNQ327695 DXM327686:DXM327695 EHI327686:EHI327695 ERE327686:ERE327695 FBA327686:FBA327695 FKW327686:FKW327695 FUS327686:FUS327695 GEO327686:GEO327695 GOK327686:GOK327695 GYG327686:GYG327695 HIC327686:HIC327695 HRY327686:HRY327695 IBU327686:IBU327695 ILQ327686:ILQ327695 IVM327686:IVM327695 JFI327686:JFI327695 JPE327686:JPE327695 JZA327686:JZA327695 KIW327686:KIW327695 KSS327686:KSS327695 LCO327686:LCO327695 LMK327686:LMK327695 LWG327686:LWG327695 MGC327686:MGC327695 MPY327686:MPY327695 MZU327686:MZU327695 NJQ327686:NJQ327695 NTM327686:NTM327695 ODI327686:ODI327695 ONE327686:ONE327695 OXA327686:OXA327695 PGW327686:PGW327695 PQS327686:PQS327695 QAO327686:QAO327695 QKK327686:QKK327695 QUG327686:QUG327695 REC327686:REC327695 RNY327686:RNY327695 RXU327686:RXU327695 SHQ327686:SHQ327695 SRM327686:SRM327695 TBI327686:TBI327695 TLE327686:TLE327695 TVA327686:TVA327695 UEW327686:UEW327695 UOS327686:UOS327695 UYO327686:UYO327695 VIK327686:VIK327695 VSG327686:VSG327695 WCC327686:WCC327695 WLY327686:WLY327695 WVU327686:WVU327695 M393222:M393231 JI393222:JI393231 TE393222:TE393231 ADA393222:ADA393231 AMW393222:AMW393231 AWS393222:AWS393231 BGO393222:BGO393231 BQK393222:BQK393231 CAG393222:CAG393231 CKC393222:CKC393231 CTY393222:CTY393231 DDU393222:DDU393231 DNQ393222:DNQ393231 DXM393222:DXM393231 EHI393222:EHI393231 ERE393222:ERE393231 FBA393222:FBA393231 FKW393222:FKW393231 FUS393222:FUS393231 GEO393222:GEO393231 GOK393222:GOK393231 GYG393222:GYG393231 HIC393222:HIC393231 HRY393222:HRY393231 IBU393222:IBU393231 ILQ393222:ILQ393231 IVM393222:IVM393231 JFI393222:JFI393231 JPE393222:JPE393231 JZA393222:JZA393231 KIW393222:KIW393231 KSS393222:KSS393231 LCO393222:LCO393231 LMK393222:LMK393231 LWG393222:LWG393231 MGC393222:MGC393231 MPY393222:MPY393231 MZU393222:MZU393231 NJQ393222:NJQ393231 NTM393222:NTM393231 ODI393222:ODI393231 ONE393222:ONE393231 OXA393222:OXA393231 PGW393222:PGW393231 PQS393222:PQS393231 QAO393222:QAO393231 QKK393222:QKK393231 QUG393222:QUG393231 REC393222:REC393231 RNY393222:RNY393231 RXU393222:RXU393231 SHQ393222:SHQ393231 SRM393222:SRM393231 TBI393222:TBI393231 TLE393222:TLE393231 TVA393222:TVA393231 UEW393222:UEW393231 UOS393222:UOS393231 UYO393222:UYO393231 VIK393222:VIK393231 VSG393222:VSG393231 WCC393222:WCC393231 WLY393222:WLY393231 WVU393222:WVU393231 M458758:M458767 JI458758:JI458767 TE458758:TE458767 ADA458758:ADA458767 AMW458758:AMW458767 AWS458758:AWS458767 BGO458758:BGO458767 BQK458758:BQK458767 CAG458758:CAG458767 CKC458758:CKC458767 CTY458758:CTY458767 DDU458758:DDU458767 DNQ458758:DNQ458767 DXM458758:DXM458767 EHI458758:EHI458767 ERE458758:ERE458767 FBA458758:FBA458767 FKW458758:FKW458767 FUS458758:FUS458767 GEO458758:GEO458767 GOK458758:GOK458767 GYG458758:GYG458767 HIC458758:HIC458767 HRY458758:HRY458767 IBU458758:IBU458767 ILQ458758:ILQ458767 IVM458758:IVM458767 JFI458758:JFI458767 JPE458758:JPE458767 JZA458758:JZA458767 KIW458758:KIW458767 KSS458758:KSS458767 LCO458758:LCO458767 LMK458758:LMK458767 LWG458758:LWG458767 MGC458758:MGC458767 MPY458758:MPY458767 MZU458758:MZU458767 NJQ458758:NJQ458767 NTM458758:NTM458767 ODI458758:ODI458767 ONE458758:ONE458767 OXA458758:OXA458767 PGW458758:PGW458767 PQS458758:PQS458767 QAO458758:QAO458767 QKK458758:QKK458767 QUG458758:QUG458767 REC458758:REC458767 RNY458758:RNY458767 RXU458758:RXU458767 SHQ458758:SHQ458767 SRM458758:SRM458767 TBI458758:TBI458767 TLE458758:TLE458767 TVA458758:TVA458767 UEW458758:UEW458767 UOS458758:UOS458767 UYO458758:UYO458767 VIK458758:VIK458767 VSG458758:VSG458767 WCC458758:WCC458767 WLY458758:WLY458767 WVU458758:WVU458767 M524294:M524303 JI524294:JI524303 TE524294:TE524303 ADA524294:ADA524303 AMW524294:AMW524303 AWS524294:AWS524303 BGO524294:BGO524303 BQK524294:BQK524303 CAG524294:CAG524303 CKC524294:CKC524303 CTY524294:CTY524303 DDU524294:DDU524303 DNQ524294:DNQ524303 DXM524294:DXM524303 EHI524294:EHI524303 ERE524294:ERE524303 FBA524294:FBA524303 FKW524294:FKW524303 FUS524294:FUS524303 GEO524294:GEO524303 GOK524294:GOK524303 GYG524294:GYG524303 HIC524294:HIC524303 HRY524294:HRY524303 IBU524294:IBU524303 ILQ524294:ILQ524303 IVM524294:IVM524303 JFI524294:JFI524303 JPE524294:JPE524303 JZA524294:JZA524303 KIW524294:KIW524303 KSS524294:KSS524303 LCO524294:LCO524303 LMK524294:LMK524303 LWG524294:LWG524303 MGC524294:MGC524303 MPY524294:MPY524303 MZU524294:MZU524303 NJQ524294:NJQ524303 NTM524294:NTM524303 ODI524294:ODI524303 ONE524294:ONE524303 OXA524294:OXA524303 PGW524294:PGW524303 PQS524294:PQS524303 QAO524294:QAO524303 QKK524294:QKK524303 QUG524294:QUG524303 REC524294:REC524303 RNY524294:RNY524303 RXU524294:RXU524303 SHQ524294:SHQ524303 SRM524294:SRM524303 TBI524294:TBI524303 TLE524294:TLE524303 TVA524294:TVA524303 UEW524294:UEW524303 UOS524294:UOS524303 UYO524294:UYO524303 VIK524294:VIK524303 VSG524294:VSG524303 WCC524294:WCC524303 WLY524294:WLY524303 WVU524294:WVU524303 M589830:M589839 JI589830:JI589839 TE589830:TE589839 ADA589830:ADA589839 AMW589830:AMW589839 AWS589830:AWS589839 BGO589830:BGO589839 BQK589830:BQK589839 CAG589830:CAG589839 CKC589830:CKC589839 CTY589830:CTY589839 DDU589830:DDU589839 DNQ589830:DNQ589839 DXM589830:DXM589839 EHI589830:EHI589839 ERE589830:ERE589839 FBA589830:FBA589839 FKW589830:FKW589839 FUS589830:FUS589839 GEO589830:GEO589839 GOK589830:GOK589839 GYG589830:GYG589839 HIC589830:HIC589839 HRY589830:HRY589839 IBU589830:IBU589839 ILQ589830:ILQ589839 IVM589830:IVM589839 JFI589830:JFI589839 JPE589830:JPE589839 JZA589830:JZA589839 KIW589830:KIW589839 KSS589830:KSS589839 LCO589830:LCO589839 LMK589830:LMK589839 LWG589830:LWG589839 MGC589830:MGC589839 MPY589830:MPY589839 MZU589830:MZU589839 NJQ589830:NJQ589839 NTM589830:NTM589839 ODI589830:ODI589839 ONE589830:ONE589839 OXA589830:OXA589839 PGW589830:PGW589839 PQS589830:PQS589839 QAO589830:QAO589839 QKK589830:QKK589839 QUG589830:QUG589839 REC589830:REC589839 RNY589830:RNY589839 RXU589830:RXU589839 SHQ589830:SHQ589839 SRM589830:SRM589839 TBI589830:TBI589839 TLE589830:TLE589839 TVA589830:TVA589839 UEW589830:UEW589839 UOS589830:UOS589839 UYO589830:UYO589839 VIK589830:VIK589839 VSG589830:VSG589839 WCC589830:WCC589839 WLY589830:WLY589839 WVU589830:WVU589839 M655366:M655375 JI655366:JI655375 TE655366:TE655375 ADA655366:ADA655375 AMW655366:AMW655375 AWS655366:AWS655375 BGO655366:BGO655375 BQK655366:BQK655375 CAG655366:CAG655375 CKC655366:CKC655375 CTY655366:CTY655375 DDU655366:DDU655375 DNQ655366:DNQ655375 DXM655366:DXM655375 EHI655366:EHI655375 ERE655366:ERE655375 FBA655366:FBA655375 FKW655366:FKW655375 FUS655366:FUS655375 GEO655366:GEO655375 GOK655366:GOK655375 GYG655366:GYG655375 HIC655366:HIC655375 HRY655366:HRY655375 IBU655366:IBU655375 ILQ655366:ILQ655375 IVM655366:IVM655375 JFI655366:JFI655375 JPE655366:JPE655375 JZA655366:JZA655375 KIW655366:KIW655375 KSS655366:KSS655375 LCO655366:LCO655375 LMK655366:LMK655375 LWG655366:LWG655375 MGC655366:MGC655375 MPY655366:MPY655375 MZU655366:MZU655375 NJQ655366:NJQ655375 NTM655366:NTM655375 ODI655366:ODI655375 ONE655366:ONE655375 OXA655366:OXA655375 PGW655366:PGW655375 PQS655366:PQS655375 QAO655366:QAO655375 QKK655366:QKK655375 QUG655366:QUG655375 REC655366:REC655375 RNY655366:RNY655375 RXU655366:RXU655375 SHQ655366:SHQ655375 SRM655366:SRM655375 TBI655366:TBI655375 TLE655366:TLE655375 TVA655366:TVA655375 UEW655366:UEW655375 UOS655366:UOS655375 UYO655366:UYO655375 VIK655366:VIK655375 VSG655366:VSG655375 WCC655366:WCC655375 WLY655366:WLY655375 WVU655366:WVU655375 M720902:M720911 JI720902:JI720911 TE720902:TE720911 ADA720902:ADA720911 AMW720902:AMW720911 AWS720902:AWS720911 BGO720902:BGO720911 BQK720902:BQK720911 CAG720902:CAG720911 CKC720902:CKC720911 CTY720902:CTY720911 DDU720902:DDU720911 DNQ720902:DNQ720911 DXM720902:DXM720911 EHI720902:EHI720911 ERE720902:ERE720911 FBA720902:FBA720911 FKW720902:FKW720911 FUS720902:FUS720911 GEO720902:GEO720911 GOK720902:GOK720911 GYG720902:GYG720911 HIC720902:HIC720911 HRY720902:HRY720911 IBU720902:IBU720911 ILQ720902:ILQ720911 IVM720902:IVM720911 JFI720902:JFI720911 JPE720902:JPE720911 JZA720902:JZA720911 KIW720902:KIW720911 KSS720902:KSS720911 LCO720902:LCO720911 LMK720902:LMK720911 LWG720902:LWG720911 MGC720902:MGC720911 MPY720902:MPY720911 MZU720902:MZU720911 NJQ720902:NJQ720911 NTM720902:NTM720911 ODI720902:ODI720911 ONE720902:ONE720911 OXA720902:OXA720911 PGW720902:PGW720911 PQS720902:PQS720911 QAO720902:QAO720911 QKK720902:QKK720911 QUG720902:QUG720911 REC720902:REC720911 RNY720902:RNY720911 RXU720902:RXU720911 SHQ720902:SHQ720911 SRM720902:SRM720911 TBI720902:TBI720911 TLE720902:TLE720911 TVA720902:TVA720911 UEW720902:UEW720911 UOS720902:UOS720911 UYO720902:UYO720911 VIK720902:VIK720911 VSG720902:VSG720911 WCC720902:WCC720911 WLY720902:WLY720911 WVU720902:WVU720911 M786438:M786447 JI786438:JI786447 TE786438:TE786447 ADA786438:ADA786447 AMW786438:AMW786447 AWS786438:AWS786447 BGO786438:BGO786447 BQK786438:BQK786447 CAG786438:CAG786447 CKC786438:CKC786447 CTY786438:CTY786447 DDU786438:DDU786447 DNQ786438:DNQ786447 DXM786438:DXM786447 EHI786438:EHI786447 ERE786438:ERE786447 FBA786438:FBA786447 FKW786438:FKW786447 FUS786438:FUS786447 GEO786438:GEO786447 GOK786438:GOK786447 GYG786438:GYG786447 HIC786438:HIC786447 HRY786438:HRY786447 IBU786438:IBU786447 ILQ786438:ILQ786447 IVM786438:IVM786447 JFI786438:JFI786447 JPE786438:JPE786447 JZA786438:JZA786447 KIW786438:KIW786447 KSS786438:KSS786447 LCO786438:LCO786447 LMK786438:LMK786447 LWG786438:LWG786447 MGC786438:MGC786447 MPY786438:MPY786447 MZU786438:MZU786447 NJQ786438:NJQ786447 NTM786438:NTM786447 ODI786438:ODI786447 ONE786438:ONE786447 OXA786438:OXA786447 PGW786438:PGW786447 PQS786438:PQS786447 QAO786438:QAO786447 QKK786438:QKK786447 QUG786438:QUG786447 REC786438:REC786447 RNY786438:RNY786447 RXU786438:RXU786447 SHQ786438:SHQ786447 SRM786438:SRM786447 TBI786438:TBI786447 TLE786438:TLE786447 TVA786438:TVA786447 UEW786438:UEW786447 UOS786438:UOS786447 UYO786438:UYO786447 VIK786438:VIK786447 VSG786438:VSG786447 WCC786438:WCC786447 WLY786438:WLY786447 WVU786438:WVU786447 M851974:M851983 JI851974:JI851983 TE851974:TE851983 ADA851974:ADA851983 AMW851974:AMW851983 AWS851974:AWS851983 BGO851974:BGO851983 BQK851974:BQK851983 CAG851974:CAG851983 CKC851974:CKC851983 CTY851974:CTY851983 DDU851974:DDU851983 DNQ851974:DNQ851983 DXM851974:DXM851983 EHI851974:EHI851983 ERE851974:ERE851983 FBA851974:FBA851983 FKW851974:FKW851983 FUS851974:FUS851983 GEO851974:GEO851983 GOK851974:GOK851983 GYG851974:GYG851983 HIC851974:HIC851983 HRY851974:HRY851983 IBU851974:IBU851983 ILQ851974:ILQ851983 IVM851974:IVM851983 JFI851974:JFI851983 JPE851974:JPE851983 JZA851974:JZA851983 KIW851974:KIW851983 KSS851974:KSS851983 LCO851974:LCO851983 LMK851974:LMK851983 LWG851974:LWG851983 MGC851974:MGC851983 MPY851974:MPY851983 MZU851974:MZU851983 NJQ851974:NJQ851983 NTM851974:NTM851983 ODI851974:ODI851983 ONE851974:ONE851983 OXA851974:OXA851983 PGW851974:PGW851983 PQS851974:PQS851983 QAO851974:QAO851983 QKK851974:QKK851983 QUG851974:QUG851983 REC851974:REC851983 RNY851974:RNY851983 RXU851974:RXU851983 SHQ851974:SHQ851983 SRM851974:SRM851983 TBI851974:TBI851983 TLE851974:TLE851983 TVA851974:TVA851983 UEW851974:UEW851983 UOS851974:UOS851983 UYO851974:UYO851983 VIK851974:VIK851983 VSG851974:VSG851983 WCC851974:WCC851983 WLY851974:WLY851983 WVU851974:WVU851983 M917510:M917519 JI917510:JI917519 TE917510:TE917519 ADA917510:ADA917519 AMW917510:AMW917519 AWS917510:AWS917519 BGO917510:BGO917519 BQK917510:BQK917519 CAG917510:CAG917519 CKC917510:CKC917519 CTY917510:CTY917519 DDU917510:DDU917519 DNQ917510:DNQ917519 DXM917510:DXM917519 EHI917510:EHI917519 ERE917510:ERE917519 FBA917510:FBA917519 FKW917510:FKW917519 FUS917510:FUS917519 GEO917510:GEO917519 GOK917510:GOK917519 GYG917510:GYG917519 HIC917510:HIC917519 HRY917510:HRY917519 IBU917510:IBU917519 ILQ917510:ILQ917519 IVM917510:IVM917519 JFI917510:JFI917519 JPE917510:JPE917519 JZA917510:JZA917519 KIW917510:KIW917519 KSS917510:KSS917519 LCO917510:LCO917519 LMK917510:LMK917519 LWG917510:LWG917519 MGC917510:MGC917519 MPY917510:MPY917519 MZU917510:MZU917519 NJQ917510:NJQ917519 NTM917510:NTM917519 ODI917510:ODI917519 ONE917510:ONE917519 OXA917510:OXA917519 PGW917510:PGW917519 PQS917510:PQS917519 QAO917510:QAO917519 QKK917510:QKK917519 QUG917510:QUG917519 REC917510:REC917519 RNY917510:RNY917519 RXU917510:RXU917519 SHQ917510:SHQ917519 SRM917510:SRM917519 TBI917510:TBI917519 TLE917510:TLE917519 TVA917510:TVA917519 UEW917510:UEW917519 UOS917510:UOS917519 UYO917510:UYO917519 VIK917510:VIK917519 VSG917510:VSG917519 WCC917510:WCC917519 WLY917510:WLY917519 WVU917510:WVU917519 M983046:M983055 JI983046:JI983055 TE983046:TE983055 ADA983046:ADA983055 AMW983046:AMW983055 AWS983046:AWS983055 BGO983046:BGO983055 BQK983046:BQK983055 CAG983046:CAG983055 CKC983046:CKC983055 CTY983046:CTY983055 DDU983046:DDU983055 DNQ983046:DNQ983055 DXM983046:DXM983055 EHI983046:EHI983055 ERE983046:ERE983055 FBA983046:FBA983055 FKW983046:FKW983055 FUS983046:FUS983055 GEO983046:GEO983055 GOK983046:GOK983055 GYG983046:GYG983055 HIC983046:HIC983055 HRY983046:HRY983055 IBU983046:IBU983055 ILQ983046:ILQ983055 IVM983046:IVM983055 JFI983046:JFI983055 JPE983046:JPE983055 JZA983046:JZA983055 KIW983046:KIW983055 KSS983046:KSS983055 LCO983046:LCO983055 LMK983046:LMK983055 LWG983046:LWG983055 MGC983046:MGC983055 MPY983046:MPY983055 MZU983046:MZU983055 NJQ983046:NJQ983055 NTM983046:NTM983055 ODI983046:ODI983055 ONE983046:ONE983055 OXA983046:OXA983055 PGW983046:PGW983055 PQS983046:PQS983055 QAO983046:QAO983055 QKK983046:QKK983055 QUG983046:QUG983055 REC983046:REC983055 RNY983046:RNY983055 RXU983046:RXU983055 SHQ983046:SHQ983055 SRM983046:SRM983055 TBI983046:TBI983055 TLE983046:TLE983055 TVA983046:TVA983055 UEW983046:UEW983055 UOS983046:UOS983055 UYO983046:UYO983055 VIK983046:VIK983055 VSG983046:VSG983055 WCC983046:WCC983055 WLY983046:WLY983055 WVU983046:WVU983055" xr:uid="{00000000-0002-0000-0600-000000000000}">
      <formula1>"contrat,actionnariat,sans objet"</formula1>
    </dataValidation>
    <dataValidation type="list" allowBlank="1" showInputMessage="1" showErrorMessage="1" sqref="I6:I15 JE6:JE15 TA6:TA15 ACW6:ACW15 AMS6:AMS15 AWO6:AWO15 BGK6:BGK15 BQG6:BQG15 CAC6:CAC15 CJY6:CJY15 CTU6:CTU15 DDQ6:DDQ15 DNM6:DNM15 DXI6:DXI15 EHE6:EHE15 ERA6:ERA15 FAW6:FAW15 FKS6:FKS15 FUO6:FUO15 GEK6:GEK15 GOG6:GOG15 GYC6:GYC15 HHY6:HHY15 HRU6:HRU15 IBQ6:IBQ15 ILM6:ILM15 IVI6:IVI15 JFE6:JFE15 JPA6:JPA15 JYW6:JYW15 KIS6:KIS15 KSO6:KSO15 LCK6:LCK15 LMG6:LMG15 LWC6:LWC15 MFY6:MFY15 MPU6:MPU15 MZQ6:MZQ15 NJM6:NJM15 NTI6:NTI15 ODE6:ODE15 ONA6:ONA15 OWW6:OWW15 PGS6:PGS15 PQO6:PQO15 QAK6:QAK15 QKG6:QKG15 QUC6:QUC15 RDY6:RDY15 RNU6:RNU15 RXQ6:RXQ15 SHM6:SHM15 SRI6:SRI15 TBE6:TBE15 TLA6:TLA15 TUW6:TUW15 UES6:UES15 UOO6:UOO15 UYK6:UYK15 VIG6:VIG15 VSC6:VSC15 WBY6:WBY15 WLU6:WLU15 WVQ6:WVQ15 I65542:I65551 JE65542:JE65551 TA65542:TA65551 ACW65542:ACW65551 AMS65542:AMS65551 AWO65542:AWO65551 BGK65542:BGK65551 BQG65542:BQG65551 CAC65542:CAC65551 CJY65542:CJY65551 CTU65542:CTU65551 DDQ65542:DDQ65551 DNM65542:DNM65551 DXI65542:DXI65551 EHE65542:EHE65551 ERA65542:ERA65551 FAW65542:FAW65551 FKS65542:FKS65551 FUO65542:FUO65551 GEK65542:GEK65551 GOG65542:GOG65551 GYC65542:GYC65551 HHY65542:HHY65551 HRU65542:HRU65551 IBQ65542:IBQ65551 ILM65542:ILM65551 IVI65542:IVI65551 JFE65542:JFE65551 JPA65542:JPA65551 JYW65542:JYW65551 KIS65542:KIS65551 KSO65542:KSO65551 LCK65542:LCK65551 LMG65542:LMG65551 LWC65542:LWC65551 MFY65542:MFY65551 MPU65542:MPU65551 MZQ65542:MZQ65551 NJM65542:NJM65551 NTI65542:NTI65551 ODE65542:ODE65551 ONA65542:ONA65551 OWW65542:OWW65551 PGS65542:PGS65551 PQO65542:PQO65551 QAK65542:QAK65551 QKG65542:QKG65551 QUC65542:QUC65551 RDY65542:RDY65551 RNU65542:RNU65551 RXQ65542:RXQ65551 SHM65542:SHM65551 SRI65542:SRI65551 TBE65542:TBE65551 TLA65542:TLA65551 TUW65542:TUW65551 UES65542:UES65551 UOO65542:UOO65551 UYK65542:UYK65551 VIG65542:VIG65551 VSC65542:VSC65551 WBY65542:WBY65551 WLU65542:WLU65551 WVQ65542:WVQ65551 I131078:I131087 JE131078:JE131087 TA131078:TA131087 ACW131078:ACW131087 AMS131078:AMS131087 AWO131078:AWO131087 BGK131078:BGK131087 BQG131078:BQG131087 CAC131078:CAC131087 CJY131078:CJY131087 CTU131078:CTU131087 DDQ131078:DDQ131087 DNM131078:DNM131087 DXI131078:DXI131087 EHE131078:EHE131087 ERA131078:ERA131087 FAW131078:FAW131087 FKS131078:FKS131087 FUO131078:FUO131087 GEK131078:GEK131087 GOG131078:GOG131087 GYC131078:GYC131087 HHY131078:HHY131087 HRU131078:HRU131087 IBQ131078:IBQ131087 ILM131078:ILM131087 IVI131078:IVI131087 JFE131078:JFE131087 JPA131078:JPA131087 JYW131078:JYW131087 KIS131078:KIS131087 KSO131078:KSO131087 LCK131078:LCK131087 LMG131078:LMG131087 LWC131078:LWC131087 MFY131078:MFY131087 MPU131078:MPU131087 MZQ131078:MZQ131087 NJM131078:NJM131087 NTI131078:NTI131087 ODE131078:ODE131087 ONA131078:ONA131087 OWW131078:OWW131087 PGS131078:PGS131087 PQO131078:PQO131087 QAK131078:QAK131087 QKG131078:QKG131087 QUC131078:QUC131087 RDY131078:RDY131087 RNU131078:RNU131087 RXQ131078:RXQ131087 SHM131078:SHM131087 SRI131078:SRI131087 TBE131078:TBE131087 TLA131078:TLA131087 TUW131078:TUW131087 UES131078:UES131087 UOO131078:UOO131087 UYK131078:UYK131087 VIG131078:VIG131087 VSC131078:VSC131087 WBY131078:WBY131087 WLU131078:WLU131087 WVQ131078:WVQ131087 I196614:I196623 JE196614:JE196623 TA196614:TA196623 ACW196614:ACW196623 AMS196614:AMS196623 AWO196614:AWO196623 BGK196614:BGK196623 BQG196614:BQG196623 CAC196614:CAC196623 CJY196614:CJY196623 CTU196614:CTU196623 DDQ196614:DDQ196623 DNM196614:DNM196623 DXI196614:DXI196623 EHE196614:EHE196623 ERA196614:ERA196623 FAW196614:FAW196623 FKS196614:FKS196623 FUO196614:FUO196623 GEK196614:GEK196623 GOG196614:GOG196623 GYC196614:GYC196623 HHY196614:HHY196623 HRU196614:HRU196623 IBQ196614:IBQ196623 ILM196614:ILM196623 IVI196614:IVI196623 JFE196614:JFE196623 JPA196614:JPA196623 JYW196614:JYW196623 KIS196614:KIS196623 KSO196614:KSO196623 LCK196614:LCK196623 LMG196614:LMG196623 LWC196614:LWC196623 MFY196614:MFY196623 MPU196614:MPU196623 MZQ196614:MZQ196623 NJM196614:NJM196623 NTI196614:NTI196623 ODE196614:ODE196623 ONA196614:ONA196623 OWW196614:OWW196623 PGS196614:PGS196623 PQO196614:PQO196623 QAK196614:QAK196623 QKG196614:QKG196623 QUC196614:QUC196623 RDY196614:RDY196623 RNU196614:RNU196623 RXQ196614:RXQ196623 SHM196614:SHM196623 SRI196614:SRI196623 TBE196614:TBE196623 TLA196614:TLA196623 TUW196614:TUW196623 UES196614:UES196623 UOO196614:UOO196623 UYK196614:UYK196623 VIG196614:VIG196623 VSC196614:VSC196623 WBY196614:WBY196623 WLU196614:WLU196623 WVQ196614:WVQ196623 I262150:I262159 JE262150:JE262159 TA262150:TA262159 ACW262150:ACW262159 AMS262150:AMS262159 AWO262150:AWO262159 BGK262150:BGK262159 BQG262150:BQG262159 CAC262150:CAC262159 CJY262150:CJY262159 CTU262150:CTU262159 DDQ262150:DDQ262159 DNM262150:DNM262159 DXI262150:DXI262159 EHE262150:EHE262159 ERA262150:ERA262159 FAW262150:FAW262159 FKS262150:FKS262159 FUO262150:FUO262159 GEK262150:GEK262159 GOG262150:GOG262159 GYC262150:GYC262159 HHY262150:HHY262159 HRU262150:HRU262159 IBQ262150:IBQ262159 ILM262150:ILM262159 IVI262150:IVI262159 JFE262150:JFE262159 JPA262150:JPA262159 JYW262150:JYW262159 KIS262150:KIS262159 KSO262150:KSO262159 LCK262150:LCK262159 LMG262150:LMG262159 LWC262150:LWC262159 MFY262150:MFY262159 MPU262150:MPU262159 MZQ262150:MZQ262159 NJM262150:NJM262159 NTI262150:NTI262159 ODE262150:ODE262159 ONA262150:ONA262159 OWW262150:OWW262159 PGS262150:PGS262159 PQO262150:PQO262159 QAK262150:QAK262159 QKG262150:QKG262159 QUC262150:QUC262159 RDY262150:RDY262159 RNU262150:RNU262159 RXQ262150:RXQ262159 SHM262150:SHM262159 SRI262150:SRI262159 TBE262150:TBE262159 TLA262150:TLA262159 TUW262150:TUW262159 UES262150:UES262159 UOO262150:UOO262159 UYK262150:UYK262159 VIG262150:VIG262159 VSC262150:VSC262159 WBY262150:WBY262159 WLU262150:WLU262159 WVQ262150:WVQ262159 I327686:I327695 JE327686:JE327695 TA327686:TA327695 ACW327686:ACW327695 AMS327686:AMS327695 AWO327686:AWO327695 BGK327686:BGK327695 BQG327686:BQG327695 CAC327686:CAC327695 CJY327686:CJY327695 CTU327686:CTU327695 DDQ327686:DDQ327695 DNM327686:DNM327695 DXI327686:DXI327695 EHE327686:EHE327695 ERA327686:ERA327695 FAW327686:FAW327695 FKS327686:FKS327695 FUO327686:FUO327695 GEK327686:GEK327695 GOG327686:GOG327695 GYC327686:GYC327695 HHY327686:HHY327695 HRU327686:HRU327695 IBQ327686:IBQ327695 ILM327686:ILM327695 IVI327686:IVI327695 JFE327686:JFE327695 JPA327686:JPA327695 JYW327686:JYW327695 KIS327686:KIS327695 KSO327686:KSO327695 LCK327686:LCK327695 LMG327686:LMG327695 LWC327686:LWC327695 MFY327686:MFY327695 MPU327686:MPU327695 MZQ327686:MZQ327695 NJM327686:NJM327695 NTI327686:NTI327695 ODE327686:ODE327695 ONA327686:ONA327695 OWW327686:OWW327695 PGS327686:PGS327695 PQO327686:PQO327695 QAK327686:QAK327695 QKG327686:QKG327695 QUC327686:QUC327695 RDY327686:RDY327695 RNU327686:RNU327695 RXQ327686:RXQ327695 SHM327686:SHM327695 SRI327686:SRI327695 TBE327686:TBE327695 TLA327686:TLA327695 TUW327686:TUW327695 UES327686:UES327695 UOO327686:UOO327695 UYK327686:UYK327695 VIG327686:VIG327695 VSC327686:VSC327695 WBY327686:WBY327695 WLU327686:WLU327695 WVQ327686:WVQ327695 I393222:I393231 JE393222:JE393231 TA393222:TA393231 ACW393222:ACW393231 AMS393222:AMS393231 AWO393222:AWO393231 BGK393222:BGK393231 BQG393222:BQG393231 CAC393222:CAC393231 CJY393222:CJY393231 CTU393222:CTU393231 DDQ393222:DDQ393231 DNM393222:DNM393231 DXI393222:DXI393231 EHE393222:EHE393231 ERA393222:ERA393231 FAW393222:FAW393231 FKS393222:FKS393231 FUO393222:FUO393231 GEK393222:GEK393231 GOG393222:GOG393231 GYC393222:GYC393231 HHY393222:HHY393231 HRU393222:HRU393231 IBQ393222:IBQ393231 ILM393222:ILM393231 IVI393222:IVI393231 JFE393222:JFE393231 JPA393222:JPA393231 JYW393222:JYW393231 KIS393222:KIS393231 KSO393222:KSO393231 LCK393222:LCK393231 LMG393222:LMG393231 LWC393222:LWC393231 MFY393222:MFY393231 MPU393222:MPU393231 MZQ393222:MZQ393231 NJM393222:NJM393231 NTI393222:NTI393231 ODE393222:ODE393231 ONA393222:ONA393231 OWW393222:OWW393231 PGS393222:PGS393231 PQO393222:PQO393231 QAK393222:QAK393231 QKG393222:QKG393231 QUC393222:QUC393231 RDY393222:RDY393231 RNU393222:RNU393231 RXQ393222:RXQ393231 SHM393222:SHM393231 SRI393222:SRI393231 TBE393222:TBE393231 TLA393222:TLA393231 TUW393222:TUW393231 UES393222:UES393231 UOO393222:UOO393231 UYK393222:UYK393231 VIG393222:VIG393231 VSC393222:VSC393231 WBY393222:WBY393231 WLU393222:WLU393231 WVQ393222:WVQ393231 I458758:I458767 JE458758:JE458767 TA458758:TA458767 ACW458758:ACW458767 AMS458758:AMS458767 AWO458758:AWO458767 BGK458758:BGK458767 BQG458758:BQG458767 CAC458758:CAC458767 CJY458758:CJY458767 CTU458758:CTU458767 DDQ458758:DDQ458767 DNM458758:DNM458767 DXI458758:DXI458767 EHE458758:EHE458767 ERA458758:ERA458767 FAW458758:FAW458767 FKS458758:FKS458767 FUO458758:FUO458767 GEK458758:GEK458767 GOG458758:GOG458767 GYC458758:GYC458767 HHY458758:HHY458767 HRU458758:HRU458767 IBQ458758:IBQ458767 ILM458758:ILM458767 IVI458758:IVI458767 JFE458758:JFE458767 JPA458758:JPA458767 JYW458758:JYW458767 KIS458758:KIS458767 KSO458758:KSO458767 LCK458758:LCK458767 LMG458758:LMG458767 LWC458758:LWC458767 MFY458758:MFY458767 MPU458758:MPU458767 MZQ458758:MZQ458767 NJM458758:NJM458767 NTI458758:NTI458767 ODE458758:ODE458767 ONA458758:ONA458767 OWW458758:OWW458767 PGS458758:PGS458767 PQO458758:PQO458767 QAK458758:QAK458767 QKG458758:QKG458767 QUC458758:QUC458767 RDY458758:RDY458767 RNU458758:RNU458767 RXQ458758:RXQ458767 SHM458758:SHM458767 SRI458758:SRI458767 TBE458758:TBE458767 TLA458758:TLA458767 TUW458758:TUW458767 UES458758:UES458767 UOO458758:UOO458767 UYK458758:UYK458767 VIG458758:VIG458767 VSC458758:VSC458767 WBY458758:WBY458767 WLU458758:WLU458767 WVQ458758:WVQ458767 I524294:I524303 JE524294:JE524303 TA524294:TA524303 ACW524294:ACW524303 AMS524294:AMS524303 AWO524294:AWO524303 BGK524294:BGK524303 BQG524294:BQG524303 CAC524294:CAC524303 CJY524294:CJY524303 CTU524294:CTU524303 DDQ524294:DDQ524303 DNM524294:DNM524303 DXI524294:DXI524303 EHE524294:EHE524303 ERA524294:ERA524303 FAW524294:FAW524303 FKS524294:FKS524303 FUO524294:FUO524303 GEK524294:GEK524303 GOG524294:GOG524303 GYC524294:GYC524303 HHY524294:HHY524303 HRU524294:HRU524303 IBQ524294:IBQ524303 ILM524294:ILM524303 IVI524294:IVI524303 JFE524294:JFE524303 JPA524294:JPA524303 JYW524294:JYW524303 KIS524294:KIS524303 KSO524294:KSO524303 LCK524294:LCK524303 LMG524294:LMG524303 LWC524294:LWC524303 MFY524294:MFY524303 MPU524294:MPU524303 MZQ524294:MZQ524303 NJM524294:NJM524303 NTI524294:NTI524303 ODE524294:ODE524303 ONA524294:ONA524303 OWW524294:OWW524303 PGS524294:PGS524303 PQO524294:PQO524303 QAK524294:QAK524303 QKG524294:QKG524303 QUC524294:QUC524303 RDY524294:RDY524303 RNU524294:RNU524303 RXQ524294:RXQ524303 SHM524294:SHM524303 SRI524294:SRI524303 TBE524294:TBE524303 TLA524294:TLA524303 TUW524294:TUW524303 UES524294:UES524303 UOO524294:UOO524303 UYK524294:UYK524303 VIG524294:VIG524303 VSC524294:VSC524303 WBY524294:WBY524303 WLU524294:WLU524303 WVQ524294:WVQ524303 I589830:I589839 JE589830:JE589839 TA589830:TA589839 ACW589830:ACW589839 AMS589830:AMS589839 AWO589830:AWO589839 BGK589830:BGK589839 BQG589830:BQG589839 CAC589830:CAC589839 CJY589830:CJY589839 CTU589830:CTU589839 DDQ589830:DDQ589839 DNM589830:DNM589839 DXI589830:DXI589839 EHE589830:EHE589839 ERA589830:ERA589839 FAW589830:FAW589839 FKS589830:FKS589839 FUO589830:FUO589839 GEK589830:GEK589839 GOG589830:GOG589839 GYC589830:GYC589839 HHY589830:HHY589839 HRU589830:HRU589839 IBQ589830:IBQ589839 ILM589830:ILM589839 IVI589830:IVI589839 JFE589830:JFE589839 JPA589830:JPA589839 JYW589830:JYW589839 KIS589830:KIS589839 KSO589830:KSO589839 LCK589830:LCK589839 LMG589830:LMG589839 LWC589830:LWC589839 MFY589830:MFY589839 MPU589830:MPU589839 MZQ589830:MZQ589839 NJM589830:NJM589839 NTI589830:NTI589839 ODE589830:ODE589839 ONA589830:ONA589839 OWW589830:OWW589839 PGS589830:PGS589839 PQO589830:PQO589839 QAK589830:QAK589839 QKG589830:QKG589839 QUC589830:QUC589839 RDY589830:RDY589839 RNU589830:RNU589839 RXQ589830:RXQ589839 SHM589830:SHM589839 SRI589830:SRI589839 TBE589830:TBE589839 TLA589830:TLA589839 TUW589830:TUW589839 UES589830:UES589839 UOO589830:UOO589839 UYK589830:UYK589839 VIG589830:VIG589839 VSC589830:VSC589839 WBY589830:WBY589839 WLU589830:WLU589839 WVQ589830:WVQ589839 I655366:I655375 JE655366:JE655375 TA655366:TA655375 ACW655366:ACW655375 AMS655366:AMS655375 AWO655366:AWO655375 BGK655366:BGK655375 BQG655366:BQG655375 CAC655366:CAC655375 CJY655366:CJY655375 CTU655366:CTU655375 DDQ655366:DDQ655375 DNM655366:DNM655375 DXI655366:DXI655375 EHE655366:EHE655375 ERA655366:ERA655375 FAW655366:FAW655375 FKS655366:FKS655375 FUO655366:FUO655375 GEK655366:GEK655375 GOG655366:GOG655375 GYC655366:GYC655375 HHY655366:HHY655375 HRU655366:HRU655375 IBQ655366:IBQ655375 ILM655366:ILM655375 IVI655366:IVI655375 JFE655366:JFE655375 JPA655366:JPA655375 JYW655366:JYW655375 KIS655366:KIS655375 KSO655366:KSO655375 LCK655366:LCK655375 LMG655366:LMG655375 LWC655366:LWC655375 MFY655366:MFY655375 MPU655366:MPU655375 MZQ655366:MZQ655375 NJM655366:NJM655375 NTI655366:NTI655375 ODE655366:ODE655375 ONA655366:ONA655375 OWW655366:OWW655375 PGS655366:PGS655375 PQO655366:PQO655375 QAK655366:QAK655375 QKG655366:QKG655375 QUC655366:QUC655375 RDY655366:RDY655375 RNU655366:RNU655375 RXQ655366:RXQ655375 SHM655366:SHM655375 SRI655366:SRI655375 TBE655366:TBE655375 TLA655366:TLA655375 TUW655366:TUW655375 UES655366:UES655375 UOO655366:UOO655375 UYK655366:UYK655375 VIG655366:VIG655375 VSC655366:VSC655375 WBY655366:WBY655375 WLU655366:WLU655375 WVQ655366:WVQ655375 I720902:I720911 JE720902:JE720911 TA720902:TA720911 ACW720902:ACW720911 AMS720902:AMS720911 AWO720902:AWO720911 BGK720902:BGK720911 BQG720902:BQG720911 CAC720902:CAC720911 CJY720902:CJY720911 CTU720902:CTU720911 DDQ720902:DDQ720911 DNM720902:DNM720911 DXI720902:DXI720911 EHE720902:EHE720911 ERA720902:ERA720911 FAW720902:FAW720911 FKS720902:FKS720911 FUO720902:FUO720911 GEK720902:GEK720911 GOG720902:GOG720911 GYC720902:GYC720911 HHY720902:HHY720911 HRU720902:HRU720911 IBQ720902:IBQ720911 ILM720902:ILM720911 IVI720902:IVI720911 JFE720902:JFE720911 JPA720902:JPA720911 JYW720902:JYW720911 KIS720902:KIS720911 KSO720902:KSO720911 LCK720902:LCK720911 LMG720902:LMG720911 LWC720902:LWC720911 MFY720902:MFY720911 MPU720902:MPU720911 MZQ720902:MZQ720911 NJM720902:NJM720911 NTI720902:NTI720911 ODE720902:ODE720911 ONA720902:ONA720911 OWW720902:OWW720911 PGS720902:PGS720911 PQO720902:PQO720911 QAK720902:QAK720911 QKG720902:QKG720911 QUC720902:QUC720911 RDY720902:RDY720911 RNU720902:RNU720911 RXQ720902:RXQ720911 SHM720902:SHM720911 SRI720902:SRI720911 TBE720902:TBE720911 TLA720902:TLA720911 TUW720902:TUW720911 UES720902:UES720911 UOO720902:UOO720911 UYK720902:UYK720911 VIG720902:VIG720911 VSC720902:VSC720911 WBY720902:WBY720911 WLU720902:WLU720911 WVQ720902:WVQ720911 I786438:I786447 JE786438:JE786447 TA786438:TA786447 ACW786438:ACW786447 AMS786438:AMS786447 AWO786438:AWO786447 BGK786438:BGK786447 BQG786438:BQG786447 CAC786438:CAC786447 CJY786438:CJY786447 CTU786438:CTU786447 DDQ786438:DDQ786447 DNM786438:DNM786447 DXI786438:DXI786447 EHE786438:EHE786447 ERA786438:ERA786447 FAW786438:FAW786447 FKS786438:FKS786447 FUO786438:FUO786447 GEK786438:GEK786447 GOG786438:GOG786447 GYC786438:GYC786447 HHY786438:HHY786447 HRU786438:HRU786447 IBQ786438:IBQ786447 ILM786438:ILM786447 IVI786438:IVI786447 JFE786438:JFE786447 JPA786438:JPA786447 JYW786438:JYW786447 KIS786438:KIS786447 KSO786438:KSO786447 LCK786438:LCK786447 LMG786438:LMG786447 LWC786438:LWC786447 MFY786438:MFY786447 MPU786438:MPU786447 MZQ786438:MZQ786447 NJM786438:NJM786447 NTI786438:NTI786447 ODE786438:ODE786447 ONA786438:ONA786447 OWW786438:OWW786447 PGS786438:PGS786447 PQO786438:PQO786447 QAK786438:QAK786447 QKG786438:QKG786447 QUC786438:QUC786447 RDY786438:RDY786447 RNU786438:RNU786447 RXQ786438:RXQ786447 SHM786438:SHM786447 SRI786438:SRI786447 TBE786438:TBE786447 TLA786438:TLA786447 TUW786438:TUW786447 UES786438:UES786447 UOO786438:UOO786447 UYK786438:UYK786447 VIG786438:VIG786447 VSC786438:VSC786447 WBY786438:WBY786447 WLU786438:WLU786447 WVQ786438:WVQ786447 I851974:I851983 JE851974:JE851983 TA851974:TA851983 ACW851974:ACW851983 AMS851974:AMS851983 AWO851974:AWO851983 BGK851974:BGK851983 BQG851974:BQG851983 CAC851974:CAC851983 CJY851974:CJY851983 CTU851974:CTU851983 DDQ851974:DDQ851983 DNM851974:DNM851983 DXI851974:DXI851983 EHE851974:EHE851983 ERA851974:ERA851983 FAW851974:FAW851983 FKS851974:FKS851983 FUO851974:FUO851983 GEK851974:GEK851983 GOG851974:GOG851983 GYC851974:GYC851983 HHY851974:HHY851983 HRU851974:HRU851983 IBQ851974:IBQ851983 ILM851974:ILM851983 IVI851974:IVI851983 JFE851974:JFE851983 JPA851974:JPA851983 JYW851974:JYW851983 KIS851974:KIS851983 KSO851974:KSO851983 LCK851974:LCK851983 LMG851974:LMG851983 LWC851974:LWC851983 MFY851974:MFY851983 MPU851974:MPU851983 MZQ851974:MZQ851983 NJM851974:NJM851983 NTI851974:NTI851983 ODE851974:ODE851983 ONA851974:ONA851983 OWW851974:OWW851983 PGS851974:PGS851983 PQO851974:PQO851983 QAK851974:QAK851983 QKG851974:QKG851983 QUC851974:QUC851983 RDY851974:RDY851983 RNU851974:RNU851983 RXQ851974:RXQ851983 SHM851974:SHM851983 SRI851974:SRI851983 TBE851974:TBE851983 TLA851974:TLA851983 TUW851974:TUW851983 UES851974:UES851983 UOO851974:UOO851983 UYK851974:UYK851983 VIG851974:VIG851983 VSC851974:VSC851983 WBY851974:WBY851983 WLU851974:WLU851983 WVQ851974:WVQ851983 I917510:I917519 JE917510:JE917519 TA917510:TA917519 ACW917510:ACW917519 AMS917510:AMS917519 AWO917510:AWO917519 BGK917510:BGK917519 BQG917510:BQG917519 CAC917510:CAC917519 CJY917510:CJY917519 CTU917510:CTU917519 DDQ917510:DDQ917519 DNM917510:DNM917519 DXI917510:DXI917519 EHE917510:EHE917519 ERA917510:ERA917519 FAW917510:FAW917519 FKS917510:FKS917519 FUO917510:FUO917519 GEK917510:GEK917519 GOG917510:GOG917519 GYC917510:GYC917519 HHY917510:HHY917519 HRU917510:HRU917519 IBQ917510:IBQ917519 ILM917510:ILM917519 IVI917510:IVI917519 JFE917510:JFE917519 JPA917510:JPA917519 JYW917510:JYW917519 KIS917510:KIS917519 KSO917510:KSO917519 LCK917510:LCK917519 LMG917510:LMG917519 LWC917510:LWC917519 MFY917510:MFY917519 MPU917510:MPU917519 MZQ917510:MZQ917519 NJM917510:NJM917519 NTI917510:NTI917519 ODE917510:ODE917519 ONA917510:ONA917519 OWW917510:OWW917519 PGS917510:PGS917519 PQO917510:PQO917519 QAK917510:QAK917519 QKG917510:QKG917519 QUC917510:QUC917519 RDY917510:RDY917519 RNU917510:RNU917519 RXQ917510:RXQ917519 SHM917510:SHM917519 SRI917510:SRI917519 TBE917510:TBE917519 TLA917510:TLA917519 TUW917510:TUW917519 UES917510:UES917519 UOO917510:UOO917519 UYK917510:UYK917519 VIG917510:VIG917519 VSC917510:VSC917519 WBY917510:WBY917519 WLU917510:WLU917519 WVQ917510:WVQ917519 I983046:I983055 JE983046:JE983055 TA983046:TA983055 ACW983046:ACW983055 AMS983046:AMS983055 AWO983046:AWO983055 BGK983046:BGK983055 BQG983046:BQG983055 CAC983046:CAC983055 CJY983046:CJY983055 CTU983046:CTU983055 DDQ983046:DDQ983055 DNM983046:DNM983055 DXI983046:DXI983055 EHE983046:EHE983055 ERA983046:ERA983055 FAW983046:FAW983055 FKS983046:FKS983055 FUO983046:FUO983055 GEK983046:GEK983055 GOG983046:GOG983055 GYC983046:GYC983055 HHY983046:HHY983055 HRU983046:HRU983055 IBQ983046:IBQ983055 ILM983046:ILM983055 IVI983046:IVI983055 JFE983046:JFE983055 JPA983046:JPA983055 JYW983046:JYW983055 KIS983046:KIS983055 KSO983046:KSO983055 LCK983046:LCK983055 LMG983046:LMG983055 LWC983046:LWC983055 MFY983046:MFY983055 MPU983046:MPU983055 MZQ983046:MZQ983055 NJM983046:NJM983055 NTI983046:NTI983055 ODE983046:ODE983055 ONA983046:ONA983055 OWW983046:OWW983055 PGS983046:PGS983055 PQO983046:PQO983055 QAK983046:QAK983055 QKG983046:QKG983055 QUC983046:QUC983055 RDY983046:RDY983055 RNU983046:RNU983055 RXQ983046:RXQ983055 SHM983046:SHM983055 SRI983046:SRI983055 TBE983046:TBE983055 TLA983046:TLA983055 TUW983046:TUW983055 UES983046:UES983055 UOO983046:UOO983055 UYK983046:UYK983055 VIG983046:VIG983055 VSC983046:VSC983055 WBY983046:WBY983055 WLU983046:WLU983055 WVQ983046:WVQ983055" xr:uid="{00000000-0002-0000-0600-000001000000}">
      <formula1>"biblio,BMP"</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35"/>
  <sheetViews>
    <sheetView workbookViewId="0">
      <selection activeCell="E30" sqref="E30"/>
    </sheetView>
  </sheetViews>
  <sheetFormatPr baseColWidth="10" defaultRowHeight="15.75" x14ac:dyDescent="0.25"/>
  <cols>
    <col min="1" max="1" width="60.28515625" style="138" customWidth="1"/>
    <col min="2" max="2" width="15.85546875" style="152" customWidth="1"/>
    <col min="3" max="3" width="22.7109375" style="152" customWidth="1"/>
    <col min="4" max="4" width="11.42578125" style="138"/>
    <col min="5" max="5" width="34.140625" style="138" bestFit="1" customWidth="1"/>
    <col min="6" max="6" width="9.28515625" style="138" customWidth="1"/>
    <col min="7" max="7" width="6.42578125" style="138" customWidth="1"/>
    <col min="8" max="256" width="11.42578125" style="138"/>
    <col min="257" max="257" width="60.28515625" style="138" customWidth="1"/>
    <col min="258" max="258" width="15.85546875" style="138" customWidth="1"/>
    <col min="259" max="259" width="22.7109375" style="138" customWidth="1"/>
    <col min="260" max="260" width="11.42578125" style="138"/>
    <col min="261" max="261" width="34.140625" style="138" bestFit="1" customWidth="1"/>
    <col min="262" max="262" width="9.28515625" style="138" customWidth="1"/>
    <col min="263" max="263" width="6.42578125" style="138" customWidth="1"/>
    <col min="264" max="512" width="11.42578125" style="138"/>
    <col min="513" max="513" width="60.28515625" style="138" customWidth="1"/>
    <col min="514" max="514" width="15.85546875" style="138" customWidth="1"/>
    <col min="515" max="515" width="22.7109375" style="138" customWidth="1"/>
    <col min="516" max="516" width="11.42578125" style="138"/>
    <col min="517" max="517" width="34.140625" style="138" bestFit="1" customWidth="1"/>
    <col min="518" max="518" width="9.28515625" style="138" customWidth="1"/>
    <col min="519" max="519" width="6.42578125" style="138" customWidth="1"/>
    <col min="520" max="768" width="11.42578125" style="138"/>
    <col min="769" max="769" width="60.28515625" style="138" customWidth="1"/>
    <col min="770" max="770" width="15.85546875" style="138" customWidth="1"/>
    <col min="771" max="771" width="22.7109375" style="138" customWidth="1"/>
    <col min="772" max="772" width="11.42578125" style="138"/>
    <col min="773" max="773" width="34.140625" style="138" bestFit="1" customWidth="1"/>
    <col min="774" max="774" width="9.28515625" style="138" customWidth="1"/>
    <col min="775" max="775" width="6.42578125" style="138" customWidth="1"/>
    <col min="776" max="1024" width="11.42578125" style="138"/>
    <col min="1025" max="1025" width="60.28515625" style="138" customWidth="1"/>
    <col min="1026" max="1026" width="15.85546875" style="138" customWidth="1"/>
    <col min="1027" max="1027" width="22.7109375" style="138" customWidth="1"/>
    <col min="1028" max="1028" width="11.42578125" style="138"/>
    <col min="1029" max="1029" width="34.140625" style="138" bestFit="1" customWidth="1"/>
    <col min="1030" max="1030" width="9.28515625" style="138" customWidth="1"/>
    <col min="1031" max="1031" width="6.42578125" style="138" customWidth="1"/>
    <col min="1032" max="1280" width="11.42578125" style="138"/>
    <col min="1281" max="1281" width="60.28515625" style="138" customWidth="1"/>
    <col min="1282" max="1282" width="15.85546875" style="138" customWidth="1"/>
    <col min="1283" max="1283" width="22.7109375" style="138" customWidth="1"/>
    <col min="1284" max="1284" width="11.42578125" style="138"/>
    <col min="1285" max="1285" width="34.140625" style="138" bestFit="1" customWidth="1"/>
    <col min="1286" max="1286" width="9.28515625" style="138" customWidth="1"/>
    <col min="1287" max="1287" width="6.42578125" style="138" customWidth="1"/>
    <col min="1288" max="1536" width="11.42578125" style="138"/>
    <col min="1537" max="1537" width="60.28515625" style="138" customWidth="1"/>
    <col min="1538" max="1538" width="15.85546875" style="138" customWidth="1"/>
    <col min="1539" max="1539" width="22.7109375" style="138" customWidth="1"/>
    <col min="1540" max="1540" width="11.42578125" style="138"/>
    <col min="1541" max="1541" width="34.140625" style="138" bestFit="1" customWidth="1"/>
    <col min="1542" max="1542" width="9.28515625" style="138" customWidth="1"/>
    <col min="1543" max="1543" width="6.42578125" style="138" customWidth="1"/>
    <col min="1544" max="1792" width="11.42578125" style="138"/>
    <col min="1793" max="1793" width="60.28515625" style="138" customWidth="1"/>
    <col min="1794" max="1794" width="15.85546875" style="138" customWidth="1"/>
    <col min="1795" max="1795" width="22.7109375" style="138" customWidth="1"/>
    <col min="1796" max="1796" width="11.42578125" style="138"/>
    <col min="1797" max="1797" width="34.140625" style="138" bestFit="1" customWidth="1"/>
    <col min="1798" max="1798" width="9.28515625" style="138" customWidth="1"/>
    <col min="1799" max="1799" width="6.42578125" style="138" customWidth="1"/>
    <col min="1800" max="2048" width="11.42578125" style="138"/>
    <col min="2049" max="2049" width="60.28515625" style="138" customWidth="1"/>
    <col min="2050" max="2050" width="15.85546875" style="138" customWidth="1"/>
    <col min="2051" max="2051" width="22.7109375" style="138" customWidth="1"/>
    <col min="2052" max="2052" width="11.42578125" style="138"/>
    <col min="2053" max="2053" width="34.140625" style="138" bestFit="1" customWidth="1"/>
    <col min="2054" max="2054" width="9.28515625" style="138" customWidth="1"/>
    <col min="2055" max="2055" width="6.42578125" style="138" customWidth="1"/>
    <col min="2056" max="2304" width="11.42578125" style="138"/>
    <col min="2305" max="2305" width="60.28515625" style="138" customWidth="1"/>
    <col min="2306" max="2306" width="15.85546875" style="138" customWidth="1"/>
    <col min="2307" max="2307" width="22.7109375" style="138" customWidth="1"/>
    <col min="2308" max="2308" width="11.42578125" style="138"/>
    <col min="2309" max="2309" width="34.140625" style="138" bestFit="1" customWidth="1"/>
    <col min="2310" max="2310" width="9.28515625" style="138" customWidth="1"/>
    <col min="2311" max="2311" width="6.42578125" style="138" customWidth="1"/>
    <col min="2312" max="2560" width="11.42578125" style="138"/>
    <col min="2561" max="2561" width="60.28515625" style="138" customWidth="1"/>
    <col min="2562" max="2562" width="15.85546875" style="138" customWidth="1"/>
    <col min="2563" max="2563" width="22.7109375" style="138" customWidth="1"/>
    <col min="2564" max="2564" width="11.42578125" style="138"/>
    <col min="2565" max="2565" width="34.140625" style="138" bestFit="1" customWidth="1"/>
    <col min="2566" max="2566" width="9.28515625" style="138" customWidth="1"/>
    <col min="2567" max="2567" width="6.42578125" style="138" customWidth="1"/>
    <col min="2568" max="2816" width="11.42578125" style="138"/>
    <col min="2817" max="2817" width="60.28515625" style="138" customWidth="1"/>
    <col min="2818" max="2818" width="15.85546875" style="138" customWidth="1"/>
    <col min="2819" max="2819" width="22.7109375" style="138" customWidth="1"/>
    <col min="2820" max="2820" width="11.42578125" style="138"/>
    <col min="2821" max="2821" width="34.140625" style="138" bestFit="1" customWidth="1"/>
    <col min="2822" max="2822" width="9.28515625" style="138" customWidth="1"/>
    <col min="2823" max="2823" width="6.42578125" style="138" customWidth="1"/>
    <col min="2824" max="3072" width="11.42578125" style="138"/>
    <col min="3073" max="3073" width="60.28515625" style="138" customWidth="1"/>
    <col min="3074" max="3074" width="15.85546875" style="138" customWidth="1"/>
    <col min="3075" max="3075" width="22.7109375" style="138" customWidth="1"/>
    <col min="3076" max="3076" width="11.42578125" style="138"/>
    <col min="3077" max="3077" width="34.140625" style="138" bestFit="1" customWidth="1"/>
    <col min="3078" max="3078" width="9.28515625" style="138" customWidth="1"/>
    <col min="3079" max="3079" width="6.42578125" style="138" customWidth="1"/>
    <col min="3080" max="3328" width="11.42578125" style="138"/>
    <col min="3329" max="3329" width="60.28515625" style="138" customWidth="1"/>
    <col min="3330" max="3330" width="15.85546875" style="138" customWidth="1"/>
    <col min="3331" max="3331" width="22.7109375" style="138" customWidth="1"/>
    <col min="3332" max="3332" width="11.42578125" style="138"/>
    <col min="3333" max="3333" width="34.140625" style="138" bestFit="1" customWidth="1"/>
    <col min="3334" max="3334" width="9.28515625" style="138" customWidth="1"/>
    <col min="3335" max="3335" width="6.42578125" style="138" customWidth="1"/>
    <col min="3336" max="3584" width="11.42578125" style="138"/>
    <col min="3585" max="3585" width="60.28515625" style="138" customWidth="1"/>
    <col min="3586" max="3586" width="15.85546875" style="138" customWidth="1"/>
    <col min="3587" max="3587" width="22.7109375" style="138" customWidth="1"/>
    <col min="3588" max="3588" width="11.42578125" style="138"/>
    <col min="3589" max="3589" width="34.140625" style="138" bestFit="1" customWidth="1"/>
    <col min="3590" max="3590" width="9.28515625" style="138" customWidth="1"/>
    <col min="3591" max="3591" width="6.42578125" style="138" customWidth="1"/>
    <col min="3592" max="3840" width="11.42578125" style="138"/>
    <col min="3841" max="3841" width="60.28515625" style="138" customWidth="1"/>
    <col min="3842" max="3842" width="15.85546875" style="138" customWidth="1"/>
    <col min="3843" max="3843" width="22.7109375" style="138" customWidth="1"/>
    <col min="3844" max="3844" width="11.42578125" style="138"/>
    <col min="3845" max="3845" width="34.140625" style="138" bestFit="1" customWidth="1"/>
    <col min="3846" max="3846" width="9.28515625" style="138" customWidth="1"/>
    <col min="3847" max="3847" width="6.42578125" style="138" customWidth="1"/>
    <col min="3848" max="4096" width="11.42578125" style="138"/>
    <col min="4097" max="4097" width="60.28515625" style="138" customWidth="1"/>
    <col min="4098" max="4098" width="15.85546875" style="138" customWidth="1"/>
    <col min="4099" max="4099" width="22.7109375" style="138" customWidth="1"/>
    <col min="4100" max="4100" width="11.42578125" style="138"/>
    <col min="4101" max="4101" width="34.140625" style="138" bestFit="1" customWidth="1"/>
    <col min="4102" max="4102" width="9.28515625" style="138" customWidth="1"/>
    <col min="4103" max="4103" width="6.42578125" style="138" customWidth="1"/>
    <col min="4104" max="4352" width="11.42578125" style="138"/>
    <col min="4353" max="4353" width="60.28515625" style="138" customWidth="1"/>
    <col min="4354" max="4354" width="15.85546875" style="138" customWidth="1"/>
    <col min="4355" max="4355" width="22.7109375" style="138" customWidth="1"/>
    <col min="4356" max="4356" width="11.42578125" style="138"/>
    <col min="4357" max="4357" width="34.140625" style="138" bestFit="1" customWidth="1"/>
    <col min="4358" max="4358" width="9.28515625" style="138" customWidth="1"/>
    <col min="4359" max="4359" width="6.42578125" style="138" customWidth="1"/>
    <col min="4360" max="4608" width="11.42578125" style="138"/>
    <col min="4609" max="4609" width="60.28515625" style="138" customWidth="1"/>
    <col min="4610" max="4610" width="15.85546875" style="138" customWidth="1"/>
    <col min="4611" max="4611" width="22.7109375" style="138" customWidth="1"/>
    <col min="4612" max="4612" width="11.42578125" style="138"/>
    <col min="4613" max="4613" width="34.140625" style="138" bestFit="1" customWidth="1"/>
    <col min="4614" max="4614" width="9.28515625" style="138" customWidth="1"/>
    <col min="4615" max="4615" width="6.42578125" style="138" customWidth="1"/>
    <col min="4616" max="4864" width="11.42578125" style="138"/>
    <col min="4865" max="4865" width="60.28515625" style="138" customWidth="1"/>
    <col min="4866" max="4866" width="15.85546875" style="138" customWidth="1"/>
    <col min="4867" max="4867" width="22.7109375" style="138" customWidth="1"/>
    <col min="4868" max="4868" width="11.42578125" style="138"/>
    <col min="4869" max="4869" width="34.140625" style="138" bestFit="1" customWidth="1"/>
    <col min="4870" max="4870" width="9.28515625" style="138" customWidth="1"/>
    <col min="4871" max="4871" width="6.42578125" style="138" customWidth="1"/>
    <col min="4872" max="5120" width="11.42578125" style="138"/>
    <col min="5121" max="5121" width="60.28515625" style="138" customWidth="1"/>
    <col min="5122" max="5122" width="15.85546875" style="138" customWidth="1"/>
    <col min="5123" max="5123" width="22.7109375" style="138" customWidth="1"/>
    <col min="5124" max="5124" width="11.42578125" style="138"/>
    <col min="5125" max="5125" width="34.140625" style="138" bestFit="1" customWidth="1"/>
    <col min="5126" max="5126" width="9.28515625" style="138" customWidth="1"/>
    <col min="5127" max="5127" width="6.42578125" style="138" customWidth="1"/>
    <col min="5128" max="5376" width="11.42578125" style="138"/>
    <col min="5377" max="5377" width="60.28515625" style="138" customWidth="1"/>
    <col min="5378" max="5378" width="15.85546875" style="138" customWidth="1"/>
    <col min="5379" max="5379" width="22.7109375" style="138" customWidth="1"/>
    <col min="5380" max="5380" width="11.42578125" style="138"/>
    <col min="5381" max="5381" width="34.140625" style="138" bestFit="1" customWidth="1"/>
    <col min="5382" max="5382" width="9.28515625" style="138" customWidth="1"/>
    <col min="5383" max="5383" width="6.42578125" style="138" customWidth="1"/>
    <col min="5384" max="5632" width="11.42578125" style="138"/>
    <col min="5633" max="5633" width="60.28515625" style="138" customWidth="1"/>
    <col min="5634" max="5634" width="15.85546875" style="138" customWidth="1"/>
    <col min="5635" max="5635" width="22.7109375" style="138" customWidth="1"/>
    <col min="5636" max="5636" width="11.42578125" style="138"/>
    <col min="5637" max="5637" width="34.140625" style="138" bestFit="1" customWidth="1"/>
    <col min="5638" max="5638" width="9.28515625" style="138" customWidth="1"/>
    <col min="5639" max="5639" width="6.42578125" style="138" customWidth="1"/>
    <col min="5640" max="5888" width="11.42578125" style="138"/>
    <col min="5889" max="5889" width="60.28515625" style="138" customWidth="1"/>
    <col min="5890" max="5890" width="15.85546875" style="138" customWidth="1"/>
    <col min="5891" max="5891" width="22.7109375" style="138" customWidth="1"/>
    <col min="5892" max="5892" width="11.42578125" style="138"/>
    <col min="5893" max="5893" width="34.140625" style="138" bestFit="1" customWidth="1"/>
    <col min="5894" max="5894" width="9.28515625" style="138" customWidth="1"/>
    <col min="5895" max="5895" width="6.42578125" style="138" customWidth="1"/>
    <col min="5896" max="6144" width="11.42578125" style="138"/>
    <col min="6145" max="6145" width="60.28515625" style="138" customWidth="1"/>
    <col min="6146" max="6146" width="15.85546875" style="138" customWidth="1"/>
    <col min="6147" max="6147" width="22.7109375" style="138" customWidth="1"/>
    <col min="6148" max="6148" width="11.42578125" style="138"/>
    <col min="6149" max="6149" width="34.140625" style="138" bestFit="1" customWidth="1"/>
    <col min="6150" max="6150" width="9.28515625" style="138" customWidth="1"/>
    <col min="6151" max="6151" width="6.42578125" style="138" customWidth="1"/>
    <col min="6152" max="6400" width="11.42578125" style="138"/>
    <col min="6401" max="6401" width="60.28515625" style="138" customWidth="1"/>
    <col min="6402" max="6402" width="15.85546875" style="138" customWidth="1"/>
    <col min="6403" max="6403" width="22.7109375" style="138" customWidth="1"/>
    <col min="6404" max="6404" width="11.42578125" style="138"/>
    <col min="6405" max="6405" width="34.140625" style="138" bestFit="1" customWidth="1"/>
    <col min="6406" max="6406" width="9.28515625" style="138" customWidth="1"/>
    <col min="6407" max="6407" width="6.42578125" style="138" customWidth="1"/>
    <col min="6408" max="6656" width="11.42578125" style="138"/>
    <col min="6657" max="6657" width="60.28515625" style="138" customWidth="1"/>
    <col min="6658" max="6658" width="15.85546875" style="138" customWidth="1"/>
    <col min="6659" max="6659" width="22.7109375" style="138" customWidth="1"/>
    <col min="6660" max="6660" width="11.42578125" style="138"/>
    <col min="6661" max="6661" width="34.140625" style="138" bestFit="1" customWidth="1"/>
    <col min="6662" max="6662" width="9.28515625" style="138" customWidth="1"/>
    <col min="6663" max="6663" width="6.42578125" style="138" customWidth="1"/>
    <col min="6664" max="6912" width="11.42578125" style="138"/>
    <col min="6913" max="6913" width="60.28515625" style="138" customWidth="1"/>
    <col min="6914" max="6914" width="15.85546875" style="138" customWidth="1"/>
    <col min="6915" max="6915" width="22.7109375" style="138" customWidth="1"/>
    <col min="6916" max="6916" width="11.42578125" style="138"/>
    <col min="6917" max="6917" width="34.140625" style="138" bestFit="1" customWidth="1"/>
    <col min="6918" max="6918" width="9.28515625" style="138" customWidth="1"/>
    <col min="6919" max="6919" width="6.42578125" style="138" customWidth="1"/>
    <col min="6920" max="7168" width="11.42578125" style="138"/>
    <col min="7169" max="7169" width="60.28515625" style="138" customWidth="1"/>
    <col min="7170" max="7170" width="15.85546875" style="138" customWidth="1"/>
    <col min="7171" max="7171" width="22.7109375" style="138" customWidth="1"/>
    <col min="7172" max="7172" width="11.42578125" style="138"/>
    <col min="7173" max="7173" width="34.140625" style="138" bestFit="1" customWidth="1"/>
    <col min="7174" max="7174" width="9.28515625" style="138" customWidth="1"/>
    <col min="7175" max="7175" width="6.42578125" style="138" customWidth="1"/>
    <col min="7176" max="7424" width="11.42578125" style="138"/>
    <col min="7425" max="7425" width="60.28515625" style="138" customWidth="1"/>
    <col min="7426" max="7426" width="15.85546875" style="138" customWidth="1"/>
    <col min="7427" max="7427" width="22.7109375" style="138" customWidth="1"/>
    <col min="7428" max="7428" width="11.42578125" style="138"/>
    <col min="7429" max="7429" width="34.140625" style="138" bestFit="1" customWidth="1"/>
    <col min="7430" max="7430" width="9.28515625" style="138" customWidth="1"/>
    <col min="7431" max="7431" width="6.42578125" style="138" customWidth="1"/>
    <col min="7432" max="7680" width="11.42578125" style="138"/>
    <col min="7681" max="7681" width="60.28515625" style="138" customWidth="1"/>
    <col min="7682" max="7682" width="15.85546875" style="138" customWidth="1"/>
    <col min="7683" max="7683" width="22.7109375" style="138" customWidth="1"/>
    <col min="7684" max="7684" width="11.42578125" style="138"/>
    <col min="7685" max="7685" width="34.140625" style="138" bestFit="1" customWidth="1"/>
    <col min="7686" max="7686" width="9.28515625" style="138" customWidth="1"/>
    <col min="7687" max="7687" width="6.42578125" style="138" customWidth="1"/>
    <col min="7688" max="7936" width="11.42578125" style="138"/>
    <col min="7937" max="7937" width="60.28515625" style="138" customWidth="1"/>
    <col min="7938" max="7938" width="15.85546875" style="138" customWidth="1"/>
    <col min="7939" max="7939" width="22.7109375" style="138" customWidth="1"/>
    <col min="7940" max="7940" width="11.42578125" style="138"/>
    <col min="7941" max="7941" width="34.140625" style="138" bestFit="1" customWidth="1"/>
    <col min="7942" max="7942" width="9.28515625" style="138" customWidth="1"/>
    <col min="7943" max="7943" width="6.42578125" style="138" customWidth="1"/>
    <col min="7944" max="8192" width="11.42578125" style="138"/>
    <col min="8193" max="8193" width="60.28515625" style="138" customWidth="1"/>
    <col min="8194" max="8194" width="15.85546875" style="138" customWidth="1"/>
    <col min="8195" max="8195" width="22.7109375" style="138" customWidth="1"/>
    <col min="8196" max="8196" width="11.42578125" style="138"/>
    <col min="8197" max="8197" width="34.140625" style="138" bestFit="1" customWidth="1"/>
    <col min="8198" max="8198" width="9.28515625" style="138" customWidth="1"/>
    <col min="8199" max="8199" width="6.42578125" style="138" customWidth="1"/>
    <col min="8200" max="8448" width="11.42578125" style="138"/>
    <col min="8449" max="8449" width="60.28515625" style="138" customWidth="1"/>
    <col min="8450" max="8450" width="15.85546875" style="138" customWidth="1"/>
    <col min="8451" max="8451" width="22.7109375" style="138" customWidth="1"/>
    <col min="8452" max="8452" width="11.42578125" style="138"/>
    <col min="8453" max="8453" width="34.140625" style="138" bestFit="1" customWidth="1"/>
    <col min="8454" max="8454" width="9.28515625" style="138" customWidth="1"/>
    <col min="8455" max="8455" width="6.42578125" style="138" customWidth="1"/>
    <col min="8456" max="8704" width="11.42578125" style="138"/>
    <col min="8705" max="8705" width="60.28515625" style="138" customWidth="1"/>
    <col min="8706" max="8706" width="15.85546875" style="138" customWidth="1"/>
    <col min="8707" max="8707" width="22.7109375" style="138" customWidth="1"/>
    <col min="8708" max="8708" width="11.42578125" style="138"/>
    <col min="8709" max="8709" width="34.140625" style="138" bestFit="1" customWidth="1"/>
    <col min="8710" max="8710" width="9.28515625" style="138" customWidth="1"/>
    <col min="8711" max="8711" width="6.42578125" style="138" customWidth="1"/>
    <col min="8712" max="8960" width="11.42578125" style="138"/>
    <col min="8961" max="8961" width="60.28515625" style="138" customWidth="1"/>
    <col min="8962" max="8962" width="15.85546875" style="138" customWidth="1"/>
    <col min="8963" max="8963" width="22.7109375" style="138" customWidth="1"/>
    <col min="8964" max="8964" width="11.42578125" style="138"/>
    <col min="8965" max="8965" width="34.140625" style="138" bestFit="1" customWidth="1"/>
    <col min="8966" max="8966" width="9.28515625" style="138" customWidth="1"/>
    <col min="8967" max="8967" width="6.42578125" style="138" customWidth="1"/>
    <col min="8968" max="9216" width="11.42578125" style="138"/>
    <col min="9217" max="9217" width="60.28515625" style="138" customWidth="1"/>
    <col min="9218" max="9218" width="15.85546875" style="138" customWidth="1"/>
    <col min="9219" max="9219" width="22.7109375" style="138" customWidth="1"/>
    <col min="9220" max="9220" width="11.42578125" style="138"/>
    <col min="9221" max="9221" width="34.140625" style="138" bestFit="1" customWidth="1"/>
    <col min="9222" max="9222" width="9.28515625" style="138" customWidth="1"/>
    <col min="9223" max="9223" width="6.42578125" style="138" customWidth="1"/>
    <col min="9224" max="9472" width="11.42578125" style="138"/>
    <col min="9473" max="9473" width="60.28515625" style="138" customWidth="1"/>
    <col min="9474" max="9474" width="15.85546875" style="138" customWidth="1"/>
    <col min="9475" max="9475" width="22.7109375" style="138" customWidth="1"/>
    <col min="9476" max="9476" width="11.42578125" style="138"/>
    <col min="9477" max="9477" width="34.140625" style="138" bestFit="1" customWidth="1"/>
    <col min="9478" max="9478" width="9.28515625" style="138" customWidth="1"/>
    <col min="9479" max="9479" width="6.42578125" style="138" customWidth="1"/>
    <col min="9480" max="9728" width="11.42578125" style="138"/>
    <col min="9729" max="9729" width="60.28515625" style="138" customWidth="1"/>
    <col min="9730" max="9730" width="15.85546875" style="138" customWidth="1"/>
    <col min="9731" max="9731" width="22.7109375" style="138" customWidth="1"/>
    <col min="9732" max="9732" width="11.42578125" style="138"/>
    <col min="9733" max="9733" width="34.140625" style="138" bestFit="1" customWidth="1"/>
    <col min="9734" max="9734" width="9.28515625" style="138" customWidth="1"/>
    <col min="9735" max="9735" width="6.42578125" style="138" customWidth="1"/>
    <col min="9736" max="9984" width="11.42578125" style="138"/>
    <col min="9985" max="9985" width="60.28515625" style="138" customWidth="1"/>
    <col min="9986" max="9986" width="15.85546875" style="138" customWidth="1"/>
    <col min="9987" max="9987" width="22.7109375" style="138" customWidth="1"/>
    <col min="9988" max="9988" width="11.42578125" style="138"/>
    <col min="9989" max="9989" width="34.140625" style="138" bestFit="1" customWidth="1"/>
    <col min="9990" max="9990" width="9.28515625" style="138" customWidth="1"/>
    <col min="9991" max="9991" width="6.42578125" style="138" customWidth="1"/>
    <col min="9992" max="10240" width="11.42578125" style="138"/>
    <col min="10241" max="10241" width="60.28515625" style="138" customWidth="1"/>
    <col min="10242" max="10242" width="15.85546875" style="138" customWidth="1"/>
    <col min="10243" max="10243" width="22.7109375" style="138" customWidth="1"/>
    <col min="10244" max="10244" width="11.42578125" style="138"/>
    <col min="10245" max="10245" width="34.140625" style="138" bestFit="1" customWidth="1"/>
    <col min="10246" max="10246" width="9.28515625" style="138" customWidth="1"/>
    <col min="10247" max="10247" width="6.42578125" style="138" customWidth="1"/>
    <col min="10248" max="10496" width="11.42578125" style="138"/>
    <col min="10497" max="10497" width="60.28515625" style="138" customWidth="1"/>
    <col min="10498" max="10498" width="15.85546875" style="138" customWidth="1"/>
    <col min="10499" max="10499" width="22.7109375" style="138" customWidth="1"/>
    <col min="10500" max="10500" width="11.42578125" style="138"/>
    <col min="10501" max="10501" width="34.140625" style="138" bestFit="1" customWidth="1"/>
    <col min="10502" max="10502" width="9.28515625" style="138" customWidth="1"/>
    <col min="10503" max="10503" width="6.42578125" style="138" customWidth="1"/>
    <col min="10504" max="10752" width="11.42578125" style="138"/>
    <col min="10753" max="10753" width="60.28515625" style="138" customWidth="1"/>
    <col min="10754" max="10754" width="15.85546875" style="138" customWidth="1"/>
    <col min="10755" max="10755" width="22.7109375" style="138" customWidth="1"/>
    <col min="10756" max="10756" width="11.42578125" style="138"/>
    <col min="10757" max="10757" width="34.140625" style="138" bestFit="1" customWidth="1"/>
    <col min="10758" max="10758" width="9.28515625" style="138" customWidth="1"/>
    <col min="10759" max="10759" width="6.42578125" style="138" customWidth="1"/>
    <col min="10760" max="11008" width="11.42578125" style="138"/>
    <col min="11009" max="11009" width="60.28515625" style="138" customWidth="1"/>
    <col min="11010" max="11010" width="15.85546875" style="138" customWidth="1"/>
    <col min="11011" max="11011" width="22.7109375" style="138" customWidth="1"/>
    <col min="11012" max="11012" width="11.42578125" style="138"/>
    <col min="11013" max="11013" width="34.140625" style="138" bestFit="1" customWidth="1"/>
    <col min="11014" max="11014" width="9.28515625" style="138" customWidth="1"/>
    <col min="11015" max="11015" width="6.42578125" style="138" customWidth="1"/>
    <col min="11016" max="11264" width="11.42578125" style="138"/>
    <col min="11265" max="11265" width="60.28515625" style="138" customWidth="1"/>
    <col min="11266" max="11266" width="15.85546875" style="138" customWidth="1"/>
    <col min="11267" max="11267" width="22.7109375" style="138" customWidth="1"/>
    <col min="11268" max="11268" width="11.42578125" style="138"/>
    <col min="11269" max="11269" width="34.140625" style="138" bestFit="1" customWidth="1"/>
    <col min="11270" max="11270" width="9.28515625" style="138" customWidth="1"/>
    <col min="11271" max="11271" width="6.42578125" style="138" customWidth="1"/>
    <col min="11272" max="11520" width="11.42578125" style="138"/>
    <col min="11521" max="11521" width="60.28515625" style="138" customWidth="1"/>
    <col min="11522" max="11522" width="15.85546875" style="138" customWidth="1"/>
    <col min="11523" max="11523" width="22.7109375" style="138" customWidth="1"/>
    <col min="11524" max="11524" width="11.42578125" style="138"/>
    <col min="11525" max="11525" width="34.140625" style="138" bestFit="1" customWidth="1"/>
    <col min="11526" max="11526" width="9.28515625" style="138" customWidth="1"/>
    <col min="11527" max="11527" width="6.42578125" style="138" customWidth="1"/>
    <col min="11528" max="11776" width="11.42578125" style="138"/>
    <col min="11777" max="11777" width="60.28515625" style="138" customWidth="1"/>
    <col min="11778" max="11778" width="15.85546875" style="138" customWidth="1"/>
    <col min="11779" max="11779" width="22.7109375" style="138" customWidth="1"/>
    <col min="11780" max="11780" width="11.42578125" style="138"/>
    <col min="11781" max="11781" width="34.140625" style="138" bestFit="1" customWidth="1"/>
    <col min="11782" max="11782" width="9.28515625" style="138" customWidth="1"/>
    <col min="11783" max="11783" width="6.42578125" style="138" customWidth="1"/>
    <col min="11784" max="12032" width="11.42578125" style="138"/>
    <col min="12033" max="12033" width="60.28515625" style="138" customWidth="1"/>
    <col min="12034" max="12034" width="15.85546875" style="138" customWidth="1"/>
    <col min="12035" max="12035" width="22.7109375" style="138" customWidth="1"/>
    <col min="12036" max="12036" width="11.42578125" style="138"/>
    <col min="12037" max="12037" width="34.140625" style="138" bestFit="1" customWidth="1"/>
    <col min="12038" max="12038" width="9.28515625" style="138" customWidth="1"/>
    <col min="12039" max="12039" width="6.42578125" style="138" customWidth="1"/>
    <col min="12040" max="12288" width="11.42578125" style="138"/>
    <col min="12289" max="12289" width="60.28515625" style="138" customWidth="1"/>
    <col min="12290" max="12290" width="15.85546875" style="138" customWidth="1"/>
    <col min="12291" max="12291" width="22.7109375" style="138" customWidth="1"/>
    <col min="12292" max="12292" width="11.42578125" style="138"/>
    <col min="12293" max="12293" width="34.140625" style="138" bestFit="1" customWidth="1"/>
    <col min="12294" max="12294" width="9.28515625" style="138" customWidth="1"/>
    <col min="12295" max="12295" width="6.42578125" style="138" customWidth="1"/>
    <col min="12296" max="12544" width="11.42578125" style="138"/>
    <col min="12545" max="12545" width="60.28515625" style="138" customWidth="1"/>
    <col min="12546" max="12546" width="15.85546875" style="138" customWidth="1"/>
    <col min="12547" max="12547" width="22.7109375" style="138" customWidth="1"/>
    <col min="12548" max="12548" width="11.42578125" style="138"/>
    <col min="12549" max="12549" width="34.140625" style="138" bestFit="1" customWidth="1"/>
    <col min="12550" max="12550" width="9.28515625" style="138" customWidth="1"/>
    <col min="12551" max="12551" width="6.42578125" style="138" customWidth="1"/>
    <col min="12552" max="12800" width="11.42578125" style="138"/>
    <col min="12801" max="12801" width="60.28515625" style="138" customWidth="1"/>
    <col min="12802" max="12802" width="15.85546875" style="138" customWidth="1"/>
    <col min="12803" max="12803" width="22.7109375" style="138" customWidth="1"/>
    <col min="12804" max="12804" width="11.42578125" style="138"/>
    <col min="12805" max="12805" width="34.140625" style="138" bestFit="1" customWidth="1"/>
    <col min="12806" max="12806" width="9.28515625" style="138" customWidth="1"/>
    <col min="12807" max="12807" width="6.42578125" style="138" customWidth="1"/>
    <col min="12808" max="13056" width="11.42578125" style="138"/>
    <col min="13057" max="13057" width="60.28515625" style="138" customWidth="1"/>
    <col min="13058" max="13058" width="15.85546875" style="138" customWidth="1"/>
    <col min="13059" max="13059" width="22.7109375" style="138" customWidth="1"/>
    <col min="13060" max="13060" width="11.42578125" style="138"/>
    <col min="13061" max="13061" width="34.140625" style="138" bestFit="1" customWidth="1"/>
    <col min="13062" max="13062" width="9.28515625" style="138" customWidth="1"/>
    <col min="13063" max="13063" width="6.42578125" style="138" customWidth="1"/>
    <col min="13064" max="13312" width="11.42578125" style="138"/>
    <col min="13313" max="13313" width="60.28515625" style="138" customWidth="1"/>
    <col min="13314" max="13314" width="15.85546875" style="138" customWidth="1"/>
    <col min="13315" max="13315" width="22.7109375" style="138" customWidth="1"/>
    <col min="13316" max="13316" width="11.42578125" style="138"/>
    <col min="13317" max="13317" width="34.140625" style="138" bestFit="1" customWidth="1"/>
    <col min="13318" max="13318" width="9.28515625" style="138" customWidth="1"/>
    <col min="13319" max="13319" width="6.42578125" style="138" customWidth="1"/>
    <col min="13320" max="13568" width="11.42578125" style="138"/>
    <col min="13569" max="13569" width="60.28515625" style="138" customWidth="1"/>
    <col min="13570" max="13570" width="15.85546875" style="138" customWidth="1"/>
    <col min="13571" max="13571" width="22.7109375" style="138" customWidth="1"/>
    <col min="13572" max="13572" width="11.42578125" style="138"/>
    <col min="13573" max="13573" width="34.140625" style="138" bestFit="1" customWidth="1"/>
    <col min="13574" max="13574" width="9.28515625" style="138" customWidth="1"/>
    <col min="13575" max="13575" width="6.42578125" style="138" customWidth="1"/>
    <col min="13576" max="13824" width="11.42578125" style="138"/>
    <col min="13825" max="13825" width="60.28515625" style="138" customWidth="1"/>
    <col min="13826" max="13826" width="15.85546875" style="138" customWidth="1"/>
    <col min="13827" max="13827" width="22.7109375" style="138" customWidth="1"/>
    <col min="13828" max="13828" width="11.42578125" style="138"/>
    <col min="13829" max="13829" width="34.140625" style="138" bestFit="1" customWidth="1"/>
    <col min="13830" max="13830" width="9.28515625" style="138" customWidth="1"/>
    <col min="13831" max="13831" width="6.42578125" style="138" customWidth="1"/>
    <col min="13832" max="14080" width="11.42578125" style="138"/>
    <col min="14081" max="14081" width="60.28515625" style="138" customWidth="1"/>
    <col min="14082" max="14082" width="15.85546875" style="138" customWidth="1"/>
    <col min="14083" max="14083" width="22.7109375" style="138" customWidth="1"/>
    <col min="14084" max="14084" width="11.42578125" style="138"/>
    <col min="14085" max="14085" width="34.140625" style="138" bestFit="1" customWidth="1"/>
    <col min="14086" max="14086" width="9.28515625" style="138" customWidth="1"/>
    <col min="14087" max="14087" width="6.42578125" style="138" customWidth="1"/>
    <col min="14088" max="14336" width="11.42578125" style="138"/>
    <col min="14337" max="14337" width="60.28515625" style="138" customWidth="1"/>
    <col min="14338" max="14338" width="15.85546875" style="138" customWidth="1"/>
    <col min="14339" max="14339" width="22.7109375" style="138" customWidth="1"/>
    <col min="14340" max="14340" width="11.42578125" style="138"/>
    <col min="14341" max="14341" width="34.140625" style="138" bestFit="1" customWidth="1"/>
    <col min="14342" max="14342" width="9.28515625" style="138" customWidth="1"/>
    <col min="14343" max="14343" width="6.42578125" style="138" customWidth="1"/>
    <col min="14344" max="14592" width="11.42578125" style="138"/>
    <col min="14593" max="14593" width="60.28515625" style="138" customWidth="1"/>
    <col min="14594" max="14594" width="15.85546875" style="138" customWidth="1"/>
    <col min="14595" max="14595" width="22.7109375" style="138" customWidth="1"/>
    <col min="14596" max="14596" width="11.42578125" style="138"/>
    <col min="14597" max="14597" width="34.140625" style="138" bestFit="1" customWidth="1"/>
    <col min="14598" max="14598" width="9.28515625" style="138" customWidth="1"/>
    <col min="14599" max="14599" width="6.42578125" style="138" customWidth="1"/>
    <col min="14600" max="14848" width="11.42578125" style="138"/>
    <col min="14849" max="14849" width="60.28515625" style="138" customWidth="1"/>
    <col min="14850" max="14850" width="15.85546875" style="138" customWidth="1"/>
    <col min="14851" max="14851" width="22.7109375" style="138" customWidth="1"/>
    <col min="14852" max="14852" width="11.42578125" style="138"/>
    <col min="14853" max="14853" width="34.140625" style="138" bestFit="1" customWidth="1"/>
    <col min="14854" max="14854" width="9.28515625" style="138" customWidth="1"/>
    <col min="14855" max="14855" width="6.42578125" style="138" customWidth="1"/>
    <col min="14856" max="15104" width="11.42578125" style="138"/>
    <col min="15105" max="15105" width="60.28515625" style="138" customWidth="1"/>
    <col min="15106" max="15106" width="15.85546875" style="138" customWidth="1"/>
    <col min="15107" max="15107" width="22.7109375" style="138" customWidth="1"/>
    <col min="15108" max="15108" width="11.42578125" style="138"/>
    <col min="15109" max="15109" width="34.140625" style="138" bestFit="1" customWidth="1"/>
    <col min="15110" max="15110" width="9.28515625" style="138" customWidth="1"/>
    <col min="15111" max="15111" width="6.42578125" style="138" customWidth="1"/>
    <col min="15112" max="15360" width="11.42578125" style="138"/>
    <col min="15361" max="15361" width="60.28515625" style="138" customWidth="1"/>
    <col min="15362" max="15362" width="15.85546875" style="138" customWidth="1"/>
    <col min="15363" max="15363" width="22.7109375" style="138" customWidth="1"/>
    <col min="15364" max="15364" width="11.42578125" style="138"/>
    <col min="15365" max="15365" width="34.140625" style="138" bestFit="1" customWidth="1"/>
    <col min="15366" max="15366" width="9.28515625" style="138" customWidth="1"/>
    <col min="15367" max="15367" width="6.42578125" style="138" customWidth="1"/>
    <col min="15368" max="15616" width="11.42578125" style="138"/>
    <col min="15617" max="15617" width="60.28515625" style="138" customWidth="1"/>
    <col min="15618" max="15618" width="15.85546875" style="138" customWidth="1"/>
    <col min="15619" max="15619" width="22.7109375" style="138" customWidth="1"/>
    <col min="15620" max="15620" width="11.42578125" style="138"/>
    <col min="15621" max="15621" width="34.140625" style="138" bestFit="1" customWidth="1"/>
    <col min="15622" max="15622" width="9.28515625" style="138" customWidth="1"/>
    <col min="15623" max="15623" width="6.42578125" style="138" customWidth="1"/>
    <col min="15624" max="15872" width="11.42578125" style="138"/>
    <col min="15873" max="15873" width="60.28515625" style="138" customWidth="1"/>
    <col min="15874" max="15874" width="15.85546875" style="138" customWidth="1"/>
    <col min="15875" max="15875" width="22.7109375" style="138" customWidth="1"/>
    <col min="15876" max="15876" width="11.42578125" style="138"/>
    <col min="15877" max="15877" width="34.140625" style="138" bestFit="1" customWidth="1"/>
    <col min="15878" max="15878" width="9.28515625" style="138" customWidth="1"/>
    <col min="15879" max="15879" width="6.42578125" style="138" customWidth="1"/>
    <col min="15880" max="16128" width="11.42578125" style="138"/>
    <col min="16129" max="16129" width="60.28515625" style="138" customWidth="1"/>
    <col min="16130" max="16130" width="15.85546875" style="138" customWidth="1"/>
    <col min="16131" max="16131" width="22.7109375" style="138" customWidth="1"/>
    <col min="16132" max="16132" width="11.42578125" style="138"/>
    <col min="16133" max="16133" width="34.140625" style="138" bestFit="1" customWidth="1"/>
    <col min="16134" max="16134" width="9.28515625" style="138" customWidth="1"/>
    <col min="16135" max="16135" width="6.42578125" style="138" customWidth="1"/>
    <col min="16136" max="16384" width="11.42578125" style="138"/>
  </cols>
  <sheetData>
    <row r="1" spans="1:7" ht="21" x14ac:dyDescent="0.35">
      <c r="A1" s="348" t="s">
        <v>165</v>
      </c>
      <c r="B1" s="348"/>
      <c r="C1" s="348"/>
      <c r="D1" s="348"/>
      <c r="E1" s="348"/>
      <c r="F1" s="348"/>
      <c r="G1" s="411"/>
    </row>
    <row r="3" spans="1:7" x14ac:dyDescent="0.25">
      <c r="A3" s="117" t="s">
        <v>98</v>
      </c>
      <c r="B3" s="139" t="s">
        <v>99</v>
      </c>
      <c r="C3" s="139" t="s">
        <v>100</v>
      </c>
    </row>
    <row r="4" spans="1:7" x14ac:dyDescent="0.25">
      <c r="A4" s="140" t="s">
        <v>166</v>
      </c>
      <c r="B4" s="141" t="s">
        <v>167</v>
      </c>
      <c r="C4" s="142"/>
    </row>
    <row r="5" spans="1:7" x14ac:dyDescent="0.25">
      <c r="A5" s="140" t="s">
        <v>168</v>
      </c>
      <c r="B5" s="141" t="s">
        <v>169</v>
      </c>
      <c r="C5" s="142"/>
    </row>
    <row r="6" spans="1:7" ht="31.5" x14ac:dyDescent="0.25">
      <c r="A6" s="143" t="s">
        <v>170</v>
      </c>
      <c r="B6" s="144" t="s">
        <v>105</v>
      </c>
      <c r="C6" s="145"/>
    </row>
    <row r="7" spans="1:7" x14ac:dyDescent="0.25">
      <c r="A7" s="140" t="s">
        <v>171</v>
      </c>
      <c r="B7" s="146" t="s">
        <v>169</v>
      </c>
      <c r="C7" s="142"/>
    </row>
    <row r="8" spans="1:7" x14ac:dyDescent="0.25">
      <c r="A8" s="140" t="s">
        <v>172</v>
      </c>
      <c r="B8" s="146" t="s">
        <v>105</v>
      </c>
      <c r="C8" s="142"/>
    </row>
    <row r="9" spans="1:7" x14ac:dyDescent="0.25">
      <c r="A9" s="140" t="s">
        <v>173</v>
      </c>
      <c r="B9" s="146" t="s">
        <v>12</v>
      </c>
      <c r="C9" s="142"/>
    </row>
    <row r="10" spans="1:7" x14ac:dyDescent="0.25">
      <c r="A10" s="140" t="s">
        <v>174</v>
      </c>
      <c r="B10" s="146" t="s">
        <v>175</v>
      </c>
      <c r="C10" s="147" t="e">
        <f>-PMT(C8,C9,C7,0,0)</f>
        <v>#NUM!</v>
      </c>
    </row>
    <row r="11" spans="1:7" x14ac:dyDescent="0.25">
      <c r="A11" s="140" t="s">
        <v>176</v>
      </c>
      <c r="B11" s="146" t="s">
        <v>105</v>
      </c>
      <c r="C11" s="145" t="e">
        <f>((C6+0.02)*C5+C8*C7)/(C4)</f>
        <v>#DIV/0!</v>
      </c>
    </row>
    <row r="12" spans="1:7" x14ac:dyDescent="0.25">
      <c r="A12" s="143" t="s">
        <v>177</v>
      </c>
      <c r="B12" s="146" t="s">
        <v>105</v>
      </c>
      <c r="C12" s="142"/>
    </row>
    <row r="13" spans="1:7" ht="47.25" customHeight="1" x14ac:dyDescent="0.25">
      <c r="A13" s="148" t="s">
        <v>178</v>
      </c>
      <c r="B13" s="149" t="s">
        <v>105</v>
      </c>
      <c r="C13" s="145"/>
    </row>
    <row r="14" spans="1:7" x14ac:dyDescent="0.25">
      <c r="A14" s="140" t="s">
        <v>179</v>
      </c>
      <c r="B14" s="146" t="s">
        <v>12</v>
      </c>
      <c r="C14" s="142">
        <v>15</v>
      </c>
      <c r="E14" s="412" t="s">
        <v>180</v>
      </c>
      <c r="F14" s="413"/>
    </row>
    <row r="15" spans="1:7" x14ac:dyDescent="0.25">
      <c r="B15" s="138"/>
      <c r="C15" s="138"/>
      <c r="E15" s="150" t="s">
        <v>181</v>
      </c>
      <c r="F15" s="151">
        <v>15</v>
      </c>
    </row>
    <row r="16" spans="1:7" x14ac:dyDescent="0.25">
      <c r="A16" s="414" t="s">
        <v>182</v>
      </c>
      <c r="B16" s="415"/>
      <c r="C16" s="142" t="s">
        <v>183</v>
      </c>
      <c r="E16" s="150" t="s">
        <v>184</v>
      </c>
      <c r="F16" s="151">
        <v>8</v>
      </c>
    </row>
    <row r="17" spans="1:6" x14ac:dyDescent="0.25">
      <c r="E17" s="150" t="s">
        <v>185</v>
      </c>
      <c r="F17" s="151">
        <v>5</v>
      </c>
    </row>
    <row r="18" spans="1:6" x14ac:dyDescent="0.25">
      <c r="A18" s="117" t="s">
        <v>186</v>
      </c>
      <c r="B18" s="117"/>
      <c r="C18" s="117"/>
    </row>
    <row r="19" spans="1:6" x14ac:dyDescent="0.25">
      <c r="A19" s="153" t="s">
        <v>187</v>
      </c>
      <c r="B19" s="141"/>
      <c r="C19" s="154">
        <v>1.4999999999999999E-2</v>
      </c>
    </row>
    <row r="20" spans="1:6" x14ac:dyDescent="0.25">
      <c r="A20" s="153" t="s">
        <v>188</v>
      </c>
      <c r="B20" s="141"/>
      <c r="C20" s="155">
        <v>1.4999999999999999E-2</v>
      </c>
    </row>
    <row r="21" spans="1:6" x14ac:dyDescent="0.25">
      <c r="A21" s="153" t="s">
        <v>189</v>
      </c>
      <c r="B21" s="141"/>
      <c r="C21" s="155"/>
    </row>
    <row r="22" spans="1:6" x14ac:dyDescent="0.25">
      <c r="A22" s="153" t="s">
        <v>190</v>
      </c>
      <c r="B22" s="141"/>
      <c r="C22" s="155"/>
    </row>
    <row r="23" spans="1:6" x14ac:dyDescent="0.25">
      <c r="A23" s="153" t="s">
        <v>191</v>
      </c>
      <c r="B23" s="141"/>
      <c r="C23" s="155"/>
    </row>
    <row r="24" spans="1:6" x14ac:dyDescent="0.25">
      <c r="A24" s="153" t="s">
        <v>192</v>
      </c>
      <c r="B24" s="141"/>
      <c r="C24" s="155"/>
    </row>
    <row r="25" spans="1:6" x14ac:dyDescent="0.25">
      <c r="A25" s="153" t="s">
        <v>193</v>
      </c>
      <c r="B25" s="141"/>
      <c r="C25" s="155"/>
    </row>
    <row r="26" spans="1:6" x14ac:dyDescent="0.25">
      <c r="A26" s="153"/>
      <c r="B26" s="141"/>
      <c r="C26" s="156"/>
    </row>
    <row r="27" spans="1:6" x14ac:dyDescent="0.25">
      <c r="A27" s="153" t="s">
        <v>194</v>
      </c>
      <c r="B27" s="141"/>
      <c r="C27" s="155">
        <v>1.4999999999999999E-2</v>
      </c>
    </row>
    <row r="28" spans="1:6" x14ac:dyDescent="0.25">
      <c r="A28" s="153" t="s">
        <v>195</v>
      </c>
      <c r="B28" s="141"/>
      <c r="C28" s="155"/>
    </row>
    <row r="29" spans="1:6" x14ac:dyDescent="0.25">
      <c r="A29" s="153" t="s">
        <v>196</v>
      </c>
      <c r="B29" s="141"/>
      <c r="C29" s="155"/>
    </row>
    <row r="30" spans="1:6" x14ac:dyDescent="0.25">
      <c r="A30" s="153" t="s">
        <v>197</v>
      </c>
      <c r="B30" s="141"/>
      <c r="C30" s="155"/>
    </row>
    <row r="31" spans="1:6" x14ac:dyDescent="0.25">
      <c r="A31" s="153" t="s">
        <v>198</v>
      </c>
      <c r="B31" s="141"/>
      <c r="C31" s="155"/>
    </row>
    <row r="32" spans="1:6" x14ac:dyDescent="0.25">
      <c r="A32" s="153" t="s">
        <v>199</v>
      </c>
      <c r="B32" s="141"/>
      <c r="C32" s="155"/>
    </row>
    <row r="33" spans="1:3" x14ac:dyDescent="0.25">
      <c r="A33" s="153" t="s">
        <v>200</v>
      </c>
      <c r="B33" s="141"/>
      <c r="C33" s="155"/>
    </row>
    <row r="34" spans="1:3" x14ac:dyDescent="0.25">
      <c r="A34" s="153" t="s">
        <v>201</v>
      </c>
      <c r="B34" s="141"/>
      <c r="C34" s="155"/>
    </row>
    <row r="35" spans="1:3" x14ac:dyDescent="0.25">
      <c r="A35" s="153" t="s">
        <v>202</v>
      </c>
      <c r="B35" s="141"/>
      <c r="C35" s="155"/>
    </row>
  </sheetData>
  <mergeCells count="3">
    <mergeCell ref="A1:G1"/>
    <mergeCell ref="E14:F14"/>
    <mergeCell ref="A16:B16"/>
  </mergeCells>
  <dataValidations count="1">
    <dataValidation type="list" allowBlank="1" showInputMessage="1" showErrorMessage="1" promptTitle="année d'apparition des gains" prompt="si les gains apparaissent dans l'année de réalisation de l'investissement tapez oui_x000a_si les gains apparaissent l'année suivant celle des investissements , tapez non" sqref="C16 IY16 SU16 ACQ16 AMM16 AWI16 BGE16 BQA16 BZW16 CJS16 CTO16 DDK16 DNG16 DXC16 EGY16 EQU16 FAQ16 FKM16 FUI16 GEE16 GOA16 GXW16 HHS16 HRO16 IBK16 ILG16 IVC16 JEY16 JOU16 JYQ16 KIM16 KSI16 LCE16 LMA16 LVW16 MFS16 MPO16 MZK16 NJG16 NTC16 OCY16 OMU16 OWQ16 PGM16 PQI16 QAE16 QKA16 QTW16 RDS16 RNO16 RXK16 SHG16 SRC16 TAY16 TKU16 TUQ16 UEM16 UOI16 UYE16 VIA16 VRW16 WBS16 WLO16 WVK16 C65552 IY65552 SU65552 ACQ65552 AMM65552 AWI65552 BGE65552 BQA65552 BZW65552 CJS65552 CTO65552 DDK65552 DNG65552 DXC65552 EGY65552 EQU65552 FAQ65552 FKM65552 FUI65552 GEE65552 GOA65552 GXW65552 HHS65552 HRO65552 IBK65552 ILG65552 IVC65552 JEY65552 JOU65552 JYQ65552 KIM65552 KSI65552 LCE65552 LMA65552 LVW65552 MFS65552 MPO65552 MZK65552 NJG65552 NTC65552 OCY65552 OMU65552 OWQ65552 PGM65552 PQI65552 QAE65552 QKA65552 QTW65552 RDS65552 RNO65552 RXK65552 SHG65552 SRC65552 TAY65552 TKU65552 TUQ65552 UEM65552 UOI65552 UYE65552 VIA65552 VRW65552 WBS65552 WLO65552 WVK65552 C131088 IY131088 SU131088 ACQ131088 AMM131088 AWI131088 BGE131088 BQA131088 BZW131088 CJS131088 CTO131088 DDK131088 DNG131088 DXC131088 EGY131088 EQU131088 FAQ131088 FKM131088 FUI131088 GEE131088 GOA131088 GXW131088 HHS131088 HRO131088 IBK131088 ILG131088 IVC131088 JEY131088 JOU131088 JYQ131088 KIM131088 KSI131088 LCE131088 LMA131088 LVW131088 MFS131088 MPO131088 MZK131088 NJG131088 NTC131088 OCY131088 OMU131088 OWQ131088 PGM131088 PQI131088 QAE131088 QKA131088 QTW131088 RDS131088 RNO131088 RXK131088 SHG131088 SRC131088 TAY131088 TKU131088 TUQ131088 UEM131088 UOI131088 UYE131088 VIA131088 VRW131088 WBS131088 WLO131088 WVK131088 C196624 IY196624 SU196624 ACQ196624 AMM196624 AWI196624 BGE196624 BQA196624 BZW196624 CJS196624 CTO196624 DDK196624 DNG196624 DXC196624 EGY196624 EQU196624 FAQ196624 FKM196624 FUI196624 GEE196624 GOA196624 GXW196624 HHS196624 HRO196624 IBK196624 ILG196624 IVC196624 JEY196624 JOU196624 JYQ196624 KIM196624 KSI196624 LCE196624 LMA196624 LVW196624 MFS196624 MPO196624 MZK196624 NJG196624 NTC196624 OCY196624 OMU196624 OWQ196624 PGM196624 PQI196624 QAE196624 QKA196624 QTW196624 RDS196624 RNO196624 RXK196624 SHG196624 SRC196624 TAY196624 TKU196624 TUQ196624 UEM196624 UOI196624 UYE196624 VIA196624 VRW196624 WBS196624 WLO196624 WVK196624 C262160 IY262160 SU262160 ACQ262160 AMM262160 AWI262160 BGE262160 BQA262160 BZW262160 CJS262160 CTO262160 DDK262160 DNG262160 DXC262160 EGY262160 EQU262160 FAQ262160 FKM262160 FUI262160 GEE262160 GOA262160 GXW262160 HHS262160 HRO262160 IBK262160 ILG262160 IVC262160 JEY262160 JOU262160 JYQ262160 KIM262160 KSI262160 LCE262160 LMA262160 LVW262160 MFS262160 MPO262160 MZK262160 NJG262160 NTC262160 OCY262160 OMU262160 OWQ262160 PGM262160 PQI262160 QAE262160 QKA262160 QTW262160 RDS262160 RNO262160 RXK262160 SHG262160 SRC262160 TAY262160 TKU262160 TUQ262160 UEM262160 UOI262160 UYE262160 VIA262160 VRW262160 WBS262160 WLO262160 WVK262160 C327696 IY327696 SU327696 ACQ327696 AMM327696 AWI327696 BGE327696 BQA327696 BZW327696 CJS327696 CTO327696 DDK327696 DNG327696 DXC327696 EGY327696 EQU327696 FAQ327696 FKM327696 FUI327696 GEE327696 GOA327696 GXW327696 HHS327696 HRO327696 IBK327696 ILG327696 IVC327696 JEY327696 JOU327696 JYQ327696 KIM327696 KSI327696 LCE327696 LMA327696 LVW327696 MFS327696 MPO327696 MZK327696 NJG327696 NTC327696 OCY327696 OMU327696 OWQ327696 PGM327696 PQI327696 QAE327696 QKA327696 QTW327696 RDS327696 RNO327696 RXK327696 SHG327696 SRC327696 TAY327696 TKU327696 TUQ327696 UEM327696 UOI327696 UYE327696 VIA327696 VRW327696 WBS327696 WLO327696 WVK327696 C393232 IY393232 SU393232 ACQ393232 AMM393232 AWI393232 BGE393232 BQA393232 BZW393232 CJS393232 CTO393232 DDK393232 DNG393232 DXC393232 EGY393232 EQU393232 FAQ393232 FKM393232 FUI393232 GEE393232 GOA393232 GXW393232 HHS393232 HRO393232 IBK393232 ILG393232 IVC393232 JEY393232 JOU393232 JYQ393232 KIM393232 KSI393232 LCE393232 LMA393232 LVW393232 MFS393232 MPO393232 MZK393232 NJG393232 NTC393232 OCY393232 OMU393232 OWQ393232 PGM393232 PQI393232 QAE393232 QKA393232 QTW393232 RDS393232 RNO393232 RXK393232 SHG393232 SRC393232 TAY393232 TKU393232 TUQ393232 UEM393232 UOI393232 UYE393232 VIA393232 VRW393232 WBS393232 WLO393232 WVK393232 C458768 IY458768 SU458768 ACQ458768 AMM458768 AWI458768 BGE458768 BQA458768 BZW458768 CJS458768 CTO458768 DDK458768 DNG458768 DXC458768 EGY458768 EQU458768 FAQ458768 FKM458768 FUI458768 GEE458768 GOA458768 GXW458768 HHS458768 HRO458768 IBK458768 ILG458768 IVC458768 JEY458768 JOU458768 JYQ458768 KIM458768 KSI458768 LCE458768 LMA458768 LVW458768 MFS458768 MPO458768 MZK458768 NJG458768 NTC458768 OCY458768 OMU458768 OWQ458768 PGM458768 PQI458768 QAE458768 QKA458768 QTW458768 RDS458768 RNO458768 RXK458768 SHG458768 SRC458768 TAY458768 TKU458768 TUQ458768 UEM458768 UOI458768 UYE458768 VIA458768 VRW458768 WBS458768 WLO458768 WVK458768 C524304 IY524304 SU524304 ACQ524304 AMM524304 AWI524304 BGE524304 BQA524304 BZW524304 CJS524304 CTO524304 DDK524304 DNG524304 DXC524304 EGY524304 EQU524304 FAQ524304 FKM524304 FUI524304 GEE524304 GOA524304 GXW524304 HHS524304 HRO524304 IBK524304 ILG524304 IVC524304 JEY524304 JOU524304 JYQ524304 KIM524304 KSI524304 LCE524304 LMA524304 LVW524304 MFS524304 MPO524304 MZK524304 NJG524304 NTC524304 OCY524304 OMU524304 OWQ524304 PGM524304 PQI524304 QAE524304 QKA524304 QTW524304 RDS524304 RNO524304 RXK524304 SHG524304 SRC524304 TAY524304 TKU524304 TUQ524304 UEM524304 UOI524304 UYE524304 VIA524304 VRW524304 WBS524304 WLO524304 WVK524304 C589840 IY589840 SU589840 ACQ589840 AMM589840 AWI589840 BGE589840 BQA589840 BZW589840 CJS589840 CTO589840 DDK589840 DNG589840 DXC589840 EGY589840 EQU589840 FAQ589840 FKM589840 FUI589840 GEE589840 GOA589840 GXW589840 HHS589840 HRO589840 IBK589840 ILG589840 IVC589840 JEY589840 JOU589840 JYQ589840 KIM589840 KSI589840 LCE589840 LMA589840 LVW589840 MFS589840 MPO589840 MZK589840 NJG589840 NTC589840 OCY589840 OMU589840 OWQ589840 PGM589840 PQI589840 QAE589840 QKA589840 QTW589840 RDS589840 RNO589840 RXK589840 SHG589840 SRC589840 TAY589840 TKU589840 TUQ589840 UEM589840 UOI589840 UYE589840 VIA589840 VRW589840 WBS589840 WLO589840 WVK589840 C655376 IY655376 SU655376 ACQ655376 AMM655376 AWI655376 BGE655376 BQA655376 BZW655376 CJS655376 CTO655376 DDK655376 DNG655376 DXC655376 EGY655376 EQU655376 FAQ655376 FKM655376 FUI655376 GEE655376 GOA655376 GXW655376 HHS655376 HRO655376 IBK655376 ILG655376 IVC655376 JEY655376 JOU655376 JYQ655376 KIM655376 KSI655376 LCE655376 LMA655376 LVW655376 MFS655376 MPO655376 MZK655376 NJG655376 NTC655376 OCY655376 OMU655376 OWQ655376 PGM655376 PQI655376 QAE655376 QKA655376 QTW655376 RDS655376 RNO655376 RXK655376 SHG655376 SRC655376 TAY655376 TKU655376 TUQ655376 UEM655376 UOI655376 UYE655376 VIA655376 VRW655376 WBS655376 WLO655376 WVK655376 C720912 IY720912 SU720912 ACQ720912 AMM720912 AWI720912 BGE720912 BQA720912 BZW720912 CJS720912 CTO720912 DDK720912 DNG720912 DXC720912 EGY720912 EQU720912 FAQ720912 FKM720912 FUI720912 GEE720912 GOA720912 GXW720912 HHS720912 HRO720912 IBK720912 ILG720912 IVC720912 JEY720912 JOU720912 JYQ720912 KIM720912 KSI720912 LCE720912 LMA720912 LVW720912 MFS720912 MPO720912 MZK720912 NJG720912 NTC720912 OCY720912 OMU720912 OWQ720912 PGM720912 PQI720912 QAE720912 QKA720912 QTW720912 RDS720912 RNO720912 RXK720912 SHG720912 SRC720912 TAY720912 TKU720912 TUQ720912 UEM720912 UOI720912 UYE720912 VIA720912 VRW720912 WBS720912 WLO720912 WVK720912 C786448 IY786448 SU786448 ACQ786448 AMM786448 AWI786448 BGE786448 BQA786448 BZW786448 CJS786448 CTO786448 DDK786448 DNG786448 DXC786448 EGY786448 EQU786448 FAQ786448 FKM786448 FUI786448 GEE786448 GOA786448 GXW786448 HHS786448 HRO786448 IBK786448 ILG786448 IVC786448 JEY786448 JOU786448 JYQ786448 KIM786448 KSI786448 LCE786448 LMA786448 LVW786448 MFS786448 MPO786448 MZK786448 NJG786448 NTC786448 OCY786448 OMU786448 OWQ786448 PGM786448 PQI786448 QAE786448 QKA786448 QTW786448 RDS786448 RNO786448 RXK786448 SHG786448 SRC786448 TAY786448 TKU786448 TUQ786448 UEM786448 UOI786448 UYE786448 VIA786448 VRW786448 WBS786448 WLO786448 WVK786448 C851984 IY851984 SU851984 ACQ851984 AMM851984 AWI851984 BGE851984 BQA851984 BZW851984 CJS851984 CTO851984 DDK851984 DNG851984 DXC851984 EGY851984 EQU851984 FAQ851984 FKM851984 FUI851984 GEE851984 GOA851984 GXW851984 HHS851984 HRO851984 IBK851984 ILG851984 IVC851984 JEY851984 JOU851984 JYQ851984 KIM851984 KSI851984 LCE851984 LMA851984 LVW851984 MFS851984 MPO851984 MZK851984 NJG851984 NTC851984 OCY851984 OMU851984 OWQ851984 PGM851984 PQI851984 QAE851984 QKA851984 QTW851984 RDS851984 RNO851984 RXK851984 SHG851984 SRC851984 TAY851984 TKU851984 TUQ851984 UEM851984 UOI851984 UYE851984 VIA851984 VRW851984 WBS851984 WLO851984 WVK851984 C917520 IY917520 SU917520 ACQ917520 AMM917520 AWI917520 BGE917520 BQA917520 BZW917520 CJS917520 CTO917520 DDK917520 DNG917520 DXC917520 EGY917520 EQU917520 FAQ917520 FKM917520 FUI917520 GEE917520 GOA917520 GXW917520 HHS917520 HRO917520 IBK917520 ILG917520 IVC917520 JEY917520 JOU917520 JYQ917520 KIM917520 KSI917520 LCE917520 LMA917520 LVW917520 MFS917520 MPO917520 MZK917520 NJG917520 NTC917520 OCY917520 OMU917520 OWQ917520 PGM917520 PQI917520 QAE917520 QKA917520 QTW917520 RDS917520 RNO917520 RXK917520 SHG917520 SRC917520 TAY917520 TKU917520 TUQ917520 UEM917520 UOI917520 UYE917520 VIA917520 VRW917520 WBS917520 WLO917520 WVK917520 C983056 IY983056 SU983056 ACQ983056 AMM983056 AWI983056 BGE983056 BQA983056 BZW983056 CJS983056 CTO983056 DDK983056 DNG983056 DXC983056 EGY983056 EQU983056 FAQ983056 FKM983056 FUI983056 GEE983056 GOA983056 GXW983056 HHS983056 HRO983056 IBK983056 ILG983056 IVC983056 JEY983056 JOU983056 JYQ983056 KIM983056 KSI983056 LCE983056 LMA983056 LVW983056 MFS983056 MPO983056 MZK983056 NJG983056 NTC983056 OCY983056 OMU983056 OWQ983056 PGM983056 PQI983056 QAE983056 QKA983056 QTW983056 RDS983056 RNO983056 RXK983056 SHG983056 SRC983056 TAY983056 TKU983056 TUQ983056 UEM983056 UOI983056 UYE983056 VIA983056 VRW983056 WBS983056 WLO983056 WVK983056" xr:uid="{00000000-0002-0000-0700-000000000000}">
      <formula1>"oui, non"</formula1>
    </dataValidation>
  </dataValidations>
  <pageMargins left="0.7" right="0.7" top="0.75" bottom="0.75" header="0.3" footer="0.3"/>
  <pageSetup paperSize="9" orientation="portrait"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162"/>
  <sheetViews>
    <sheetView topLeftCell="A8" zoomScaleNormal="100" workbookViewId="0">
      <selection activeCell="D141" sqref="D141"/>
    </sheetView>
  </sheetViews>
  <sheetFormatPr baseColWidth="10" defaultRowHeight="12.75" x14ac:dyDescent="0.25"/>
  <cols>
    <col min="1" max="1" width="10.42578125" style="179" bestFit="1" customWidth="1"/>
    <col min="2" max="2" width="50.85546875" style="186" bestFit="1" customWidth="1"/>
    <col min="3" max="3" width="8.140625" style="172" bestFit="1" customWidth="1"/>
    <col min="4" max="4" width="13.85546875" style="172" bestFit="1" customWidth="1"/>
    <col min="5" max="5" width="16.140625" style="187" bestFit="1" customWidth="1"/>
    <col min="6" max="6" width="12.140625" style="172" bestFit="1" customWidth="1"/>
    <col min="7" max="256" width="11.42578125" style="172"/>
    <col min="257" max="257" width="10.42578125" style="172" bestFit="1" customWidth="1"/>
    <col min="258" max="258" width="50.85546875" style="172" bestFit="1" customWidth="1"/>
    <col min="259" max="259" width="8.140625" style="172" bestFit="1" customWidth="1"/>
    <col min="260" max="260" width="13.85546875" style="172" bestFit="1" customWidth="1"/>
    <col min="261" max="261" width="16.140625" style="172" bestFit="1" customWidth="1"/>
    <col min="262" max="262" width="12.140625" style="172" bestFit="1" customWidth="1"/>
    <col min="263" max="512" width="11.42578125" style="172"/>
    <col min="513" max="513" width="10.42578125" style="172" bestFit="1" customWidth="1"/>
    <col min="514" max="514" width="50.85546875" style="172" bestFit="1" customWidth="1"/>
    <col min="515" max="515" width="8.140625" style="172" bestFit="1" customWidth="1"/>
    <col min="516" max="516" width="13.85546875" style="172" bestFit="1" customWidth="1"/>
    <col min="517" max="517" width="16.140625" style="172" bestFit="1" customWidth="1"/>
    <col min="518" max="518" width="12.140625" style="172" bestFit="1" customWidth="1"/>
    <col min="519" max="768" width="11.42578125" style="172"/>
    <col min="769" max="769" width="10.42578125" style="172" bestFit="1" customWidth="1"/>
    <col min="770" max="770" width="50.85546875" style="172" bestFit="1" customWidth="1"/>
    <col min="771" max="771" width="8.140625" style="172" bestFit="1" customWidth="1"/>
    <col min="772" max="772" width="13.85546875" style="172" bestFit="1" customWidth="1"/>
    <col min="773" max="773" width="16.140625" style="172" bestFit="1" customWidth="1"/>
    <col min="774" max="774" width="12.140625" style="172" bestFit="1" customWidth="1"/>
    <col min="775" max="1024" width="11.42578125" style="172"/>
    <col min="1025" max="1025" width="10.42578125" style="172" bestFit="1" customWidth="1"/>
    <col min="1026" max="1026" width="50.85546875" style="172" bestFit="1" customWidth="1"/>
    <col min="1027" max="1027" width="8.140625" style="172" bestFit="1" customWidth="1"/>
    <col min="1028" max="1028" width="13.85546875" style="172" bestFit="1" customWidth="1"/>
    <col min="1029" max="1029" width="16.140625" style="172" bestFit="1" customWidth="1"/>
    <col min="1030" max="1030" width="12.140625" style="172" bestFit="1" customWidth="1"/>
    <col min="1031" max="1280" width="11.42578125" style="172"/>
    <col min="1281" max="1281" width="10.42578125" style="172" bestFit="1" customWidth="1"/>
    <col min="1282" max="1282" width="50.85546875" style="172" bestFit="1" customWidth="1"/>
    <col min="1283" max="1283" width="8.140625" style="172" bestFit="1" customWidth="1"/>
    <col min="1284" max="1284" width="13.85546875" style="172" bestFit="1" customWidth="1"/>
    <col min="1285" max="1285" width="16.140625" style="172" bestFit="1" customWidth="1"/>
    <col min="1286" max="1286" width="12.140625" style="172" bestFit="1" customWidth="1"/>
    <col min="1287" max="1536" width="11.42578125" style="172"/>
    <col min="1537" max="1537" width="10.42578125" style="172" bestFit="1" customWidth="1"/>
    <col min="1538" max="1538" width="50.85546875" style="172" bestFit="1" customWidth="1"/>
    <col min="1539" max="1539" width="8.140625" style="172" bestFit="1" customWidth="1"/>
    <col min="1540" max="1540" width="13.85546875" style="172" bestFit="1" customWidth="1"/>
    <col min="1541" max="1541" width="16.140625" style="172" bestFit="1" customWidth="1"/>
    <col min="1542" max="1542" width="12.140625" style="172" bestFit="1" customWidth="1"/>
    <col min="1543" max="1792" width="11.42578125" style="172"/>
    <col min="1793" max="1793" width="10.42578125" style="172" bestFit="1" customWidth="1"/>
    <col min="1794" max="1794" width="50.85546875" style="172" bestFit="1" customWidth="1"/>
    <col min="1795" max="1795" width="8.140625" style="172" bestFit="1" customWidth="1"/>
    <col min="1796" max="1796" width="13.85546875" style="172" bestFit="1" customWidth="1"/>
    <col min="1797" max="1797" width="16.140625" style="172" bestFit="1" customWidth="1"/>
    <col min="1798" max="1798" width="12.140625" style="172" bestFit="1" customWidth="1"/>
    <col min="1799" max="2048" width="11.42578125" style="172"/>
    <col min="2049" max="2049" width="10.42578125" style="172" bestFit="1" customWidth="1"/>
    <col min="2050" max="2050" width="50.85546875" style="172" bestFit="1" customWidth="1"/>
    <col min="2051" max="2051" width="8.140625" style="172" bestFit="1" customWidth="1"/>
    <col min="2052" max="2052" width="13.85546875" style="172" bestFit="1" customWidth="1"/>
    <col min="2053" max="2053" width="16.140625" style="172" bestFit="1" customWidth="1"/>
    <col min="2054" max="2054" width="12.140625" style="172" bestFit="1" customWidth="1"/>
    <col min="2055" max="2304" width="11.42578125" style="172"/>
    <col min="2305" max="2305" width="10.42578125" style="172" bestFit="1" customWidth="1"/>
    <col min="2306" max="2306" width="50.85546875" style="172" bestFit="1" customWidth="1"/>
    <col min="2307" max="2307" width="8.140625" style="172" bestFit="1" customWidth="1"/>
    <col min="2308" max="2308" width="13.85546875" style="172" bestFit="1" customWidth="1"/>
    <col min="2309" max="2309" width="16.140625" style="172" bestFit="1" customWidth="1"/>
    <col min="2310" max="2310" width="12.140625" style="172" bestFit="1" customWidth="1"/>
    <col min="2311" max="2560" width="11.42578125" style="172"/>
    <col min="2561" max="2561" width="10.42578125" style="172" bestFit="1" customWidth="1"/>
    <col min="2562" max="2562" width="50.85546875" style="172" bestFit="1" customWidth="1"/>
    <col min="2563" max="2563" width="8.140625" style="172" bestFit="1" customWidth="1"/>
    <col min="2564" max="2564" width="13.85546875" style="172" bestFit="1" customWidth="1"/>
    <col min="2565" max="2565" width="16.140625" style="172" bestFit="1" customWidth="1"/>
    <col min="2566" max="2566" width="12.140625" style="172" bestFit="1" customWidth="1"/>
    <col min="2567" max="2816" width="11.42578125" style="172"/>
    <col min="2817" max="2817" width="10.42578125" style="172" bestFit="1" customWidth="1"/>
    <col min="2818" max="2818" width="50.85546875" style="172" bestFit="1" customWidth="1"/>
    <col min="2819" max="2819" width="8.140625" style="172" bestFit="1" customWidth="1"/>
    <col min="2820" max="2820" width="13.85546875" style="172" bestFit="1" customWidth="1"/>
    <col min="2821" max="2821" width="16.140625" style="172" bestFit="1" customWidth="1"/>
    <col min="2822" max="2822" width="12.140625" style="172" bestFit="1" customWidth="1"/>
    <col min="2823" max="3072" width="11.42578125" style="172"/>
    <col min="3073" max="3073" width="10.42578125" style="172" bestFit="1" customWidth="1"/>
    <col min="3074" max="3074" width="50.85546875" style="172" bestFit="1" customWidth="1"/>
    <col min="3075" max="3075" width="8.140625" style="172" bestFit="1" customWidth="1"/>
    <col min="3076" max="3076" width="13.85546875" style="172" bestFit="1" customWidth="1"/>
    <col min="3077" max="3077" width="16.140625" style="172" bestFit="1" customWidth="1"/>
    <col min="3078" max="3078" width="12.140625" style="172" bestFit="1" customWidth="1"/>
    <col min="3079" max="3328" width="11.42578125" style="172"/>
    <col min="3329" max="3329" width="10.42578125" style="172" bestFit="1" customWidth="1"/>
    <col min="3330" max="3330" width="50.85546875" style="172" bestFit="1" customWidth="1"/>
    <col min="3331" max="3331" width="8.140625" style="172" bestFit="1" customWidth="1"/>
    <col min="3332" max="3332" width="13.85546875" style="172" bestFit="1" customWidth="1"/>
    <col min="3333" max="3333" width="16.140625" style="172" bestFit="1" customWidth="1"/>
    <col min="3334" max="3334" width="12.140625" style="172" bestFit="1" customWidth="1"/>
    <col min="3335" max="3584" width="11.42578125" style="172"/>
    <col min="3585" max="3585" width="10.42578125" style="172" bestFit="1" customWidth="1"/>
    <col min="3586" max="3586" width="50.85546875" style="172" bestFit="1" customWidth="1"/>
    <col min="3587" max="3587" width="8.140625" style="172" bestFit="1" customWidth="1"/>
    <col min="3588" max="3588" width="13.85546875" style="172" bestFit="1" customWidth="1"/>
    <col min="3589" max="3589" width="16.140625" style="172" bestFit="1" customWidth="1"/>
    <col min="3590" max="3590" width="12.140625" style="172" bestFit="1" customWidth="1"/>
    <col min="3591" max="3840" width="11.42578125" style="172"/>
    <col min="3841" max="3841" width="10.42578125" style="172" bestFit="1" customWidth="1"/>
    <col min="3842" max="3842" width="50.85546875" style="172" bestFit="1" customWidth="1"/>
    <col min="3843" max="3843" width="8.140625" style="172" bestFit="1" customWidth="1"/>
    <col min="3844" max="3844" width="13.85546875" style="172" bestFit="1" customWidth="1"/>
    <col min="3845" max="3845" width="16.140625" style="172" bestFit="1" customWidth="1"/>
    <col min="3846" max="3846" width="12.140625" style="172" bestFit="1" customWidth="1"/>
    <col min="3847" max="4096" width="11.42578125" style="172"/>
    <col min="4097" max="4097" width="10.42578125" style="172" bestFit="1" customWidth="1"/>
    <col min="4098" max="4098" width="50.85546875" style="172" bestFit="1" customWidth="1"/>
    <col min="4099" max="4099" width="8.140625" style="172" bestFit="1" customWidth="1"/>
    <col min="4100" max="4100" width="13.85546875" style="172" bestFit="1" customWidth="1"/>
    <col min="4101" max="4101" width="16.140625" style="172" bestFit="1" customWidth="1"/>
    <col min="4102" max="4102" width="12.140625" style="172" bestFit="1" customWidth="1"/>
    <col min="4103" max="4352" width="11.42578125" style="172"/>
    <col min="4353" max="4353" width="10.42578125" style="172" bestFit="1" customWidth="1"/>
    <col min="4354" max="4354" width="50.85546875" style="172" bestFit="1" customWidth="1"/>
    <col min="4355" max="4355" width="8.140625" style="172" bestFit="1" customWidth="1"/>
    <col min="4356" max="4356" width="13.85546875" style="172" bestFit="1" customWidth="1"/>
    <col min="4357" max="4357" width="16.140625" style="172" bestFit="1" customWidth="1"/>
    <col min="4358" max="4358" width="12.140625" style="172" bestFit="1" customWidth="1"/>
    <col min="4359" max="4608" width="11.42578125" style="172"/>
    <col min="4609" max="4609" width="10.42578125" style="172" bestFit="1" customWidth="1"/>
    <col min="4610" max="4610" width="50.85546875" style="172" bestFit="1" customWidth="1"/>
    <col min="4611" max="4611" width="8.140625" style="172" bestFit="1" customWidth="1"/>
    <col min="4612" max="4612" width="13.85546875" style="172" bestFit="1" customWidth="1"/>
    <col min="4613" max="4613" width="16.140625" style="172" bestFit="1" customWidth="1"/>
    <col min="4614" max="4614" width="12.140625" style="172" bestFit="1" customWidth="1"/>
    <col min="4615" max="4864" width="11.42578125" style="172"/>
    <col min="4865" max="4865" width="10.42578125" style="172" bestFit="1" customWidth="1"/>
    <col min="4866" max="4866" width="50.85546875" style="172" bestFit="1" customWidth="1"/>
    <col min="4867" max="4867" width="8.140625" style="172" bestFit="1" customWidth="1"/>
    <col min="4868" max="4868" width="13.85546875" style="172" bestFit="1" customWidth="1"/>
    <col min="4869" max="4869" width="16.140625" style="172" bestFit="1" customWidth="1"/>
    <col min="4870" max="4870" width="12.140625" style="172" bestFit="1" customWidth="1"/>
    <col min="4871" max="5120" width="11.42578125" style="172"/>
    <col min="5121" max="5121" width="10.42578125" style="172" bestFit="1" customWidth="1"/>
    <col min="5122" max="5122" width="50.85546875" style="172" bestFit="1" customWidth="1"/>
    <col min="5123" max="5123" width="8.140625" style="172" bestFit="1" customWidth="1"/>
    <col min="5124" max="5124" width="13.85546875" style="172" bestFit="1" customWidth="1"/>
    <col min="5125" max="5125" width="16.140625" style="172" bestFit="1" customWidth="1"/>
    <col min="5126" max="5126" width="12.140625" style="172" bestFit="1" customWidth="1"/>
    <col min="5127" max="5376" width="11.42578125" style="172"/>
    <col min="5377" max="5377" width="10.42578125" style="172" bestFit="1" customWidth="1"/>
    <col min="5378" max="5378" width="50.85546875" style="172" bestFit="1" customWidth="1"/>
    <col min="5379" max="5379" width="8.140625" style="172" bestFit="1" customWidth="1"/>
    <col min="5380" max="5380" width="13.85546875" style="172" bestFit="1" customWidth="1"/>
    <col min="5381" max="5381" width="16.140625" style="172" bestFit="1" customWidth="1"/>
    <col min="5382" max="5382" width="12.140625" style="172" bestFit="1" customWidth="1"/>
    <col min="5383" max="5632" width="11.42578125" style="172"/>
    <col min="5633" max="5633" width="10.42578125" style="172" bestFit="1" customWidth="1"/>
    <col min="5634" max="5634" width="50.85546875" style="172" bestFit="1" customWidth="1"/>
    <col min="5635" max="5635" width="8.140625" style="172" bestFit="1" customWidth="1"/>
    <col min="5636" max="5636" width="13.85546875" style="172" bestFit="1" customWidth="1"/>
    <col min="5637" max="5637" width="16.140625" style="172" bestFit="1" customWidth="1"/>
    <col min="5638" max="5638" width="12.140625" style="172" bestFit="1" customWidth="1"/>
    <col min="5639" max="5888" width="11.42578125" style="172"/>
    <col min="5889" max="5889" width="10.42578125" style="172" bestFit="1" customWidth="1"/>
    <col min="5890" max="5890" width="50.85546875" style="172" bestFit="1" customWidth="1"/>
    <col min="5891" max="5891" width="8.140625" style="172" bestFit="1" customWidth="1"/>
    <col min="5892" max="5892" width="13.85546875" style="172" bestFit="1" customWidth="1"/>
    <col min="5893" max="5893" width="16.140625" style="172" bestFit="1" customWidth="1"/>
    <col min="5894" max="5894" width="12.140625" style="172" bestFit="1" customWidth="1"/>
    <col min="5895" max="6144" width="11.42578125" style="172"/>
    <col min="6145" max="6145" width="10.42578125" style="172" bestFit="1" customWidth="1"/>
    <col min="6146" max="6146" width="50.85546875" style="172" bestFit="1" customWidth="1"/>
    <col min="6147" max="6147" width="8.140625" style="172" bestFit="1" customWidth="1"/>
    <col min="6148" max="6148" width="13.85546875" style="172" bestFit="1" customWidth="1"/>
    <col min="6149" max="6149" width="16.140625" style="172" bestFit="1" customWidth="1"/>
    <col min="6150" max="6150" width="12.140625" style="172" bestFit="1" customWidth="1"/>
    <col min="6151" max="6400" width="11.42578125" style="172"/>
    <col min="6401" max="6401" width="10.42578125" style="172" bestFit="1" customWidth="1"/>
    <col min="6402" max="6402" width="50.85546875" style="172" bestFit="1" customWidth="1"/>
    <col min="6403" max="6403" width="8.140625" style="172" bestFit="1" customWidth="1"/>
    <col min="6404" max="6404" width="13.85546875" style="172" bestFit="1" customWidth="1"/>
    <col min="6405" max="6405" width="16.140625" style="172" bestFit="1" customWidth="1"/>
    <col min="6406" max="6406" width="12.140625" style="172" bestFit="1" customWidth="1"/>
    <col min="6407" max="6656" width="11.42578125" style="172"/>
    <col min="6657" max="6657" width="10.42578125" style="172" bestFit="1" customWidth="1"/>
    <col min="6658" max="6658" width="50.85546875" style="172" bestFit="1" customWidth="1"/>
    <col min="6659" max="6659" width="8.140625" style="172" bestFit="1" customWidth="1"/>
    <col min="6660" max="6660" width="13.85546875" style="172" bestFit="1" customWidth="1"/>
    <col min="6661" max="6661" width="16.140625" style="172" bestFit="1" customWidth="1"/>
    <col min="6662" max="6662" width="12.140625" style="172" bestFit="1" customWidth="1"/>
    <col min="6663" max="6912" width="11.42578125" style="172"/>
    <col min="6913" max="6913" width="10.42578125" style="172" bestFit="1" customWidth="1"/>
    <col min="6914" max="6914" width="50.85546875" style="172" bestFit="1" customWidth="1"/>
    <col min="6915" max="6915" width="8.140625" style="172" bestFit="1" customWidth="1"/>
    <col min="6916" max="6916" width="13.85546875" style="172" bestFit="1" customWidth="1"/>
    <col min="6917" max="6917" width="16.140625" style="172" bestFit="1" customWidth="1"/>
    <col min="6918" max="6918" width="12.140625" style="172" bestFit="1" customWidth="1"/>
    <col min="6919" max="7168" width="11.42578125" style="172"/>
    <col min="7169" max="7169" width="10.42578125" style="172" bestFit="1" customWidth="1"/>
    <col min="7170" max="7170" width="50.85546875" style="172" bestFit="1" customWidth="1"/>
    <col min="7171" max="7171" width="8.140625" style="172" bestFit="1" customWidth="1"/>
    <col min="7172" max="7172" width="13.85546875" style="172" bestFit="1" customWidth="1"/>
    <col min="7173" max="7173" width="16.140625" style="172" bestFit="1" customWidth="1"/>
    <col min="7174" max="7174" width="12.140625" style="172" bestFit="1" customWidth="1"/>
    <col min="7175" max="7424" width="11.42578125" style="172"/>
    <col min="7425" max="7425" width="10.42578125" style="172" bestFit="1" customWidth="1"/>
    <col min="7426" max="7426" width="50.85546875" style="172" bestFit="1" customWidth="1"/>
    <col min="7427" max="7427" width="8.140625" style="172" bestFit="1" customWidth="1"/>
    <col min="7428" max="7428" width="13.85546875" style="172" bestFit="1" customWidth="1"/>
    <col min="7429" max="7429" width="16.140625" style="172" bestFit="1" customWidth="1"/>
    <col min="7430" max="7430" width="12.140625" style="172" bestFit="1" customWidth="1"/>
    <col min="7431" max="7680" width="11.42578125" style="172"/>
    <col min="7681" max="7681" width="10.42578125" style="172" bestFit="1" customWidth="1"/>
    <col min="7682" max="7682" width="50.85546875" style="172" bestFit="1" customWidth="1"/>
    <col min="7683" max="7683" width="8.140625" style="172" bestFit="1" customWidth="1"/>
    <col min="7684" max="7684" width="13.85546875" style="172" bestFit="1" customWidth="1"/>
    <col min="7685" max="7685" width="16.140625" style="172" bestFit="1" customWidth="1"/>
    <col min="7686" max="7686" width="12.140625" style="172" bestFit="1" customWidth="1"/>
    <col min="7687" max="7936" width="11.42578125" style="172"/>
    <col min="7937" max="7937" width="10.42578125" style="172" bestFit="1" customWidth="1"/>
    <col min="7938" max="7938" width="50.85546875" style="172" bestFit="1" customWidth="1"/>
    <col min="7939" max="7939" width="8.140625" style="172" bestFit="1" customWidth="1"/>
    <col min="7940" max="7940" width="13.85546875" style="172" bestFit="1" customWidth="1"/>
    <col min="7941" max="7941" width="16.140625" style="172" bestFit="1" customWidth="1"/>
    <col min="7942" max="7942" width="12.140625" style="172" bestFit="1" customWidth="1"/>
    <col min="7943" max="8192" width="11.42578125" style="172"/>
    <col min="8193" max="8193" width="10.42578125" style="172" bestFit="1" customWidth="1"/>
    <col min="8194" max="8194" width="50.85546875" style="172" bestFit="1" customWidth="1"/>
    <col min="8195" max="8195" width="8.140625" style="172" bestFit="1" customWidth="1"/>
    <col min="8196" max="8196" width="13.85546875" style="172" bestFit="1" customWidth="1"/>
    <col min="8197" max="8197" width="16.140625" style="172" bestFit="1" customWidth="1"/>
    <col min="8198" max="8198" width="12.140625" style="172" bestFit="1" customWidth="1"/>
    <col min="8199" max="8448" width="11.42578125" style="172"/>
    <col min="8449" max="8449" width="10.42578125" style="172" bestFit="1" customWidth="1"/>
    <col min="8450" max="8450" width="50.85546875" style="172" bestFit="1" customWidth="1"/>
    <col min="8451" max="8451" width="8.140625" style="172" bestFit="1" customWidth="1"/>
    <col min="8452" max="8452" width="13.85546875" style="172" bestFit="1" customWidth="1"/>
    <col min="8453" max="8453" width="16.140625" style="172" bestFit="1" customWidth="1"/>
    <col min="8454" max="8454" width="12.140625" style="172" bestFit="1" customWidth="1"/>
    <col min="8455" max="8704" width="11.42578125" style="172"/>
    <col min="8705" max="8705" width="10.42578125" style="172" bestFit="1" customWidth="1"/>
    <col min="8706" max="8706" width="50.85546875" style="172" bestFit="1" customWidth="1"/>
    <col min="8707" max="8707" width="8.140625" style="172" bestFit="1" customWidth="1"/>
    <col min="8708" max="8708" width="13.85546875" style="172" bestFit="1" customWidth="1"/>
    <col min="8709" max="8709" width="16.140625" style="172" bestFit="1" customWidth="1"/>
    <col min="8710" max="8710" width="12.140625" style="172" bestFit="1" customWidth="1"/>
    <col min="8711" max="8960" width="11.42578125" style="172"/>
    <col min="8961" max="8961" width="10.42578125" style="172" bestFit="1" customWidth="1"/>
    <col min="8962" max="8962" width="50.85546875" style="172" bestFit="1" customWidth="1"/>
    <col min="8963" max="8963" width="8.140625" style="172" bestFit="1" customWidth="1"/>
    <col min="8964" max="8964" width="13.85546875" style="172" bestFit="1" customWidth="1"/>
    <col min="8965" max="8965" width="16.140625" style="172" bestFit="1" customWidth="1"/>
    <col min="8966" max="8966" width="12.140625" style="172" bestFit="1" customWidth="1"/>
    <col min="8967" max="9216" width="11.42578125" style="172"/>
    <col min="9217" max="9217" width="10.42578125" style="172" bestFit="1" customWidth="1"/>
    <col min="9218" max="9218" width="50.85546875" style="172" bestFit="1" customWidth="1"/>
    <col min="9219" max="9219" width="8.140625" style="172" bestFit="1" customWidth="1"/>
    <col min="9220" max="9220" width="13.85546875" style="172" bestFit="1" customWidth="1"/>
    <col min="9221" max="9221" width="16.140625" style="172" bestFit="1" customWidth="1"/>
    <col min="9222" max="9222" width="12.140625" style="172" bestFit="1" customWidth="1"/>
    <col min="9223" max="9472" width="11.42578125" style="172"/>
    <col min="9473" max="9473" width="10.42578125" style="172" bestFit="1" customWidth="1"/>
    <col min="9474" max="9474" width="50.85546875" style="172" bestFit="1" customWidth="1"/>
    <col min="9475" max="9475" width="8.140625" style="172" bestFit="1" customWidth="1"/>
    <col min="9476" max="9476" width="13.85546875" style="172" bestFit="1" customWidth="1"/>
    <col min="9477" max="9477" width="16.140625" style="172" bestFit="1" customWidth="1"/>
    <col min="9478" max="9478" width="12.140625" style="172" bestFit="1" customWidth="1"/>
    <col min="9479" max="9728" width="11.42578125" style="172"/>
    <col min="9729" max="9729" width="10.42578125" style="172" bestFit="1" customWidth="1"/>
    <col min="9730" max="9730" width="50.85546875" style="172" bestFit="1" customWidth="1"/>
    <col min="9731" max="9731" width="8.140625" style="172" bestFit="1" customWidth="1"/>
    <col min="9732" max="9732" width="13.85546875" style="172" bestFit="1" customWidth="1"/>
    <col min="9733" max="9733" width="16.140625" style="172" bestFit="1" customWidth="1"/>
    <col min="9734" max="9734" width="12.140625" style="172" bestFit="1" customWidth="1"/>
    <col min="9735" max="9984" width="11.42578125" style="172"/>
    <col min="9985" max="9985" width="10.42578125" style="172" bestFit="1" customWidth="1"/>
    <col min="9986" max="9986" width="50.85546875" style="172" bestFit="1" customWidth="1"/>
    <col min="9987" max="9987" width="8.140625" style="172" bestFit="1" customWidth="1"/>
    <col min="9988" max="9988" width="13.85546875" style="172" bestFit="1" customWidth="1"/>
    <col min="9989" max="9989" width="16.140625" style="172" bestFit="1" customWidth="1"/>
    <col min="9990" max="9990" width="12.140625" style="172" bestFit="1" customWidth="1"/>
    <col min="9991" max="10240" width="11.42578125" style="172"/>
    <col min="10241" max="10241" width="10.42578125" style="172" bestFit="1" customWidth="1"/>
    <col min="10242" max="10242" width="50.85546875" style="172" bestFit="1" customWidth="1"/>
    <col min="10243" max="10243" width="8.140625" style="172" bestFit="1" customWidth="1"/>
    <col min="10244" max="10244" width="13.85546875" style="172" bestFit="1" customWidth="1"/>
    <col min="10245" max="10245" width="16.140625" style="172" bestFit="1" customWidth="1"/>
    <col min="10246" max="10246" width="12.140625" style="172" bestFit="1" customWidth="1"/>
    <col min="10247" max="10496" width="11.42578125" style="172"/>
    <col min="10497" max="10497" width="10.42578125" style="172" bestFit="1" customWidth="1"/>
    <col min="10498" max="10498" width="50.85546875" style="172" bestFit="1" customWidth="1"/>
    <col min="10499" max="10499" width="8.140625" style="172" bestFit="1" customWidth="1"/>
    <col min="10500" max="10500" width="13.85546875" style="172" bestFit="1" customWidth="1"/>
    <col min="10501" max="10501" width="16.140625" style="172" bestFit="1" customWidth="1"/>
    <col min="10502" max="10502" width="12.140625" style="172" bestFit="1" customWidth="1"/>
    <col min="10503" max="10752" width="11.42578125" style="172"/>
    <col min="10753" max="10753" width="10.42578125" style="172" bestFit="1" customWidth="1"/>
    <col min="10754" max="10754" width="50.85546875" style="172" bestFit="1" customWidth="1"/>
    <col min="10755" max="10755" width="8.140625" style="172" bestFit="1" customWidth="1"/>
    <col min="10756" max="10756" width="13.85546875" style="172" bestFit="1" customWidth="1"/>
    <col min="10757" max="10757" width="16.140625" style="172" bestFit="1" customWidth="1"/>
    <col min="10758" max="10758" width="12.140625" style="172" bestFit="1" customWidth="1"/>
    <col min="10759" max="11008" width="11.42578125" style="172"/>
    <col min="11009" max="11009" width="10.42578125" style="172" bestFit="1" customWidth="1"/>
    <col min="11010" max="11010" width="50.85546875" style="172" bestFit="1" customWidth="1"/>
    <col min="11011" max="11011" width="8.140625" style="172" bestFit="1" customWidth="1"/>
    <col min="11012" max="11012" width="13.85546875" style="172" bestFit="1" customWidth="1"/>
    <col min="11013" max="11013" width="16.140625" style="172" bestFit="1" customWidth="1"/>
    <col min="11014" max="11014" width="12.140625" style="172" bestFit="1" customWidth="1"/>
    <col min="11015" max="11264" width="11.42578125" style="172"/>
    <col min="11265" max="11265" width="10.42578125" style="172" bestFit="1" customWidth="1"/>
    <col min="11266" max="11266" width="50.85546875" style="172" bestFit="1" customWidth="1"/>
    <col min="11267" max="11267" width="8.140625" style="172" bestFit="1" customWidth="1"/>
    <col min="11268" max="11268" width="13.85546875" style="172" bestFit="1" customWidth="1"/>
    <col min="11269" max="11269" width="16.140625" style="172" bestFit="1" customWidth="1"/>
    <col min="11270" max="11270" width="12.140625" style="172" bestFit="1" customWidth="1"/>
    <col min="11271" max="11520" width="11.42578125" style="172"/>
    <col min="11521" max="11521" width="10.42578125" style="172" bestFit="1" customWidth="1"/>
    <col min="11522" max="11522" width="50.85546875" style="172" bestFit="1" customWidth="1"/>
    <col min="11523" max="11523" width="8.140625" style="172" bestFit="1" customWidth="1"/>
    <col min="11524" max="11524" width="13.85546875" style="172" bestFit="1" customWidth="1"/>
    <col min="11525" max="11525" width="16.140625" style="172" bestFit="1" customWidth="1"/>
    <col min="11526" max="11526" width="12.140625" style="172" bestFit="1" customWidth="1"/>
    <col min="11527" max="11776" width="11.42578125" style="172"/>
    <col min="11777" max="11777" width="10.42578125" style="172" bestFit="1" customWidth="1"/>
    <col min="11778" max="11778" width="50.85546875" style="172" bestFit="1" customWidth="1"/>
    <col min="11779" max="11779" width="8.140625" style="172" bestFit="1" customWidth="1"/>
    <col min="11780" max="11780" width="13.85546875" style="172" bestFit="1" customWidth="1"/>
    <col min="11781" max="11781" width="16.140625" style="172" bestFit="1" customWidth="1"/>
    <col min="11782" max="11782" width="12.140625" style="172" bestFit="1" customWidth="1"/>
    <col min="11783" max="12032" width="11.42578125" style="172"/>
    <col min="12033" max="12033" width="10.42578125" style="172" bestFit="1" customWidth="1"/>
    <col min="12034" max="12034" width="50.85546875" style="172" bestFit="1" customWidth="1"/>
    <col min="12035" max="12035" width="8.140625" style="172" bestFit="1" customWidth="1"/>
    <col min="12036" max="12036" width="13.85546875" style="172" bestFit="1" customWidth="1"/>
    <col min="12037" max="12037" width="16.140625" style="172" bestFit="1" customWidth="1"/>
    <col min="12038" max="12038" width="12.140625" style="172" bestFit="1" customWidth="1"/>
    <col min="12039" max="12288" width="11.42578125" style="172"/>
    <col min="12289" max="12289" width="10.42578125" style="172" bestFit="1" customWidth="1"/>
    <col min="12290" max="12290" width="50.85546875" style="172" bestFit="1" customWidth="1"/>
    <col min="12291" max="12291" width="8.140625" style="172" bestFit="1" customWidth="1"/>
    <col min="12292" max="12292" width="13.85546875" style="172" bestFit="1" customWidth="1"/>
    <col min="12293" max="12293" width="16.140625" style="172" bestFit="1" customWidth="1"/>
    <col min="12294" max="12294" width="12.140625" style="172" bestFit="1" customWidth="1"/>
    <col min="12295" max="12544" width="11.42578125" style="172"/>
    <col min="12545" max="12545" width="10.42578125" style="172" bestFit="1" customWidth="1"/>
    <col min="12546" max="12546" width="50.85546875" style="172" bestFit="1" customWidth="1"/>
    <col min="12547" max="12547" width="8.140625" style="172" bestFit="1" customWidth="1"/>
    <col min="12548" max="12548" width="13.85546875" style="172" bestFit="1" customWidth="1"/>
    <col min="12549" max="12549" width="16.140625" style="172" bestFit="1" customWidth="1"/>
    <col min="12550" max="12550" width="12.140625" style="172" bestFit="1" customWidth="1"/>
    <col min="12551" max="12800" width="11.42578125" style="172"/>
    <col min="12801" max="12801" width="10.42578125" style="172" bestFit="1" customWidth="1"/>
    <col min="12802" max="12802" width="50.85546875" style="172" bestFit="1" customWidth="1"/>
    <col min="12803" max="12803" width="8.140625" style="172" bestFit="1" customWidth="1"/>
    <col min="12804" max="12804" width="13.85546875" style="172" bestFit="1" customWidth="1"/>
    <col min="12805" max="12805" width="16.140625" style="172" bestFit="1" customWidth="1"/>
    <col min="12806" max="12806" width="12.140625" style="172" bestFit="1" customWidth="1"/>
    <col min="12807" max="13056" width="11.42578125" style="172"/>
    <col min="13057" max="13057" width="10.42578125" style="172" bestFit="1" customWidth="1"/>
    <col min="13058" max="13058" width="50.85546875" style="172" bestFit="1" customWidth="1"/>
    <col min="13059" max="13059" width="8.140625" style="172" bestFit="1" customWidth="1"/>
    <col min="13060" max="13060" width="13.85546875" style="172" bestFit="1" customWidth="1"/>
    <col min="13061" max="13061" width="16.140625" style="172" bestFit="1" customWidth="1"/>
    <col min="13062" max="13062" width="12.140625" style="172" bestFit="1" customWidth="1"/>
    <col min="13063" max="13312" width="11.42578125" style="172"/>
    <col min="13313" max="13313" width="10.42578125" style="172" bestFit="1" customWidth="1"/>
    <col min="13314" max="13314" width="50.85546875" style="172" bestFit="1" customWidth="1"/>
    <col min="13315" max="13315" width="8.140625" style="172" bestFit="1" customWidth="1"/>
    <col min="13316" max="13316" width="13.85546875" style="172" bestFit="1" customWidth="1"/>
    <col min="13317" max="13317" width="16.140625" style="172" bestFit="1" customWidth="1"/>
    <col min="13318" max="13318" width="12.140625" style="172" bestFit="1" customWidth="1"/>
    <col min="13319" max="13568" width="11.42578125" style="172"/>
    <col min="13569" max="13569" width="10.42578125" style="172" bestFit="1" customWidth="1"/>
    <col min="13570" max="13570" width="50.85546875" style="172" bestFit="1" customWidth="1"/>
    <col min="13571" max="13571" width="8.140625" style="172" bestFit="1" customWidth="1"/>
    <col min="13572" max="13572" width="13.85546875" style="172" bestFit="1" customWidth="1"/>
    <col min="13573" max="13573" width="16.140625" style="172" bestFit="1" customWidth="1"/>
    <col min="13574" max="13574" width="12.140625" style="172" bestFit="1" customWidth="1"/>
    <col min="13575" max="13824" width="11.42578125" style="172"/>
    <col min="13825" max="13825" width="10.42578125" style="172" bestFit="1" customWidth="1"/>
    <col min="13826" max="13826" width="50.85546875" style="172" bestFit="1" customWidth="1"/>
    <col min="13827" max="13827" width="8.140625" style="172" bestFit="1" customWidth="1"/>
    <col min="13828" max="13828" width="13.85546875" style="172" bestFit="1" customWidth="1"/>
    <col min="13829" max="13829" width="16.140625" style="172" bestFit="1" customWidth="1"/>
    <col min="13830" max="13830" width="12.140625" style="172" bestFit="1" customWidth="1"/>
    <col min="13831" max="14080" width="11.42578125" style="172"/>
    <col min="14081" max="14081" width="10.42578125" style="172" bestFit="1" customWidth="1"/>
    <col min="14082" max="14082" width="50.85546875" style="172" bestFit="1" customWidth="1"/>
    <col min="14083" max="14083" width="8.140625" style="172" bestFit="1" customWidth="1"/>
    <col min="14084" max="14084" width="13.85546875" style="172" bestFit="1" customWidth="1"/>
    <col min="14085" max="14085" width="16.140625" style="172" bestFit="1" customWidth="1"/>
    <col min="14086" max="14086" width="12.140625" style="172" bestFit="1" customWidth="1"/>
    <col min="14087" max="14336" width="11.42578125" style="172"/>
    <col min="14337" max="14337" width="10.42578125" style="172" bestFit="1" customWidth="1"/>
    <col min="14338" max="14338" width="50.85546875" style="172" bestFit="1" customWidth="1"/>
    <col min="14339" max="14339" width="8.140625" style="172" bestFit="1" customWidth="1"/>
    <col min="14340" max="14340" width="13.85546875" style="172" bestFit="1" customWidth="1"/>
    <col min="14341" max="14341" width="16.140625" style="172" bestFit="1" customWidth="1"/>
    <col min="14342" max="14342" width="12.140625" style="172" bestFit="1" customWidth="1"/>
    <col min="14343" max="14592" width="11.42578125" style="172"/>
    <col min="14593" max="14593" width="10.42578125" style="172" bestFit="1" customWidth="1"/>
    <col min="14594" max="14594" width="50.85546875" style="172" bestFit="1" customWidth="1"/>
    <col min="14595" max="14595" width="8.140625" style="172" bestFit="1" customWidth="1"/>
    <col min="14596" max="14596" width="13.85546875" style="172" bestFit="1" customWidth="1"/>
    <col min="14597" max="14597" width="16.140625" style="172" bestFit="1" customWidth="1"/>
    <col min="14598" max="14598" width="12.140625" style="172" bestFit="1" customWidth="1"/>
    <col min="14599" max="14848" width="11.42578125" style="172"/>
    <col min="14849" max="14849" width="10.42578125" style="172" bestFit="1" customWidth="1"/>
    <col min="14850" max="14850" width="50.85546875" style="172" bestFit="1" customWidth="1"/>
    <col min="14851" max="14851" width="8.140625" style="172" bestFit="1" customWidth="1"/>
    <col min="14852" max="14852" width="13.85546875" style="172" bestFit="1" customWidth="1"/>
    <col min="14853" max="14853" width="16.140625" style="172" bestFit="1" customWidth="1"/>
    <col min="14854" max="14854" width="12.140625" style="172" bestFit="1" customWidth="1"/>
    <col min="14855" max="15104" width="11.42578125" style="172"/>
    <col min="15105" max="15105" width="10.42578125" style="172" bestFit="1" customWidth="1"/>
    <col min="15106" max="15106" width="50.85546875" style="172" bestFit="1" customWidth="1"/>
    <col min="15107" max="15107" width="8.140625" style="172" bestFit="1" customWidth="1"/>
    <col min="15108" max="15108" width="13.85546875" style="172" bestFit="1" customWidth="1"/>
    <col min="15109" max="15109" width="16.140625" style="172" bestFit="1" customWidth="1"/>
    <col min="15110" max="15110" width="12.140625" style="172" bestFit="1" customWidth="1"/>
    <col min="15111" max="15360" width="11.42578125" style="172"/>
    <col min="15361" max="15361" width="10.42578125" style="172" bestFit="1" customWidth="1"/>
    <col min="15362" max="15362" width="50.85546875" style="172" bestFit="1" customWidth="1"/>
    <col min="15363" max="15363" width="8.140625" style="172" bestFit="1" customWidth="1"/>
    <col min="15364" max="15364" width="13.85546875" style="172" bestFit="1" customWidth="1"/>
    <col min="15365" max="15365" width="16.140625" style="172" bestFit="1" customWidth="1"/>
    <col min="15366" max="15366" width="12.140625" style="172" bestFit="1" customWidth="1"/>
    <col min="15367" max="15616" width="11.42578125" style="172"/>
    <col min="15617" max="15617" width="10.42578125" style="172" bestFit="1" customWidth="1"/>
    <col min="15618" max="15618" width="50.85546875" style="172" bestFit="1" customWidth="1"/>
    <col min="15619" max="15619" width="8.140625" style="172" bestFit="1" customWidth="1"/>
    <col min="15620" max="15620" width="13.85546875" style="172" bestFit="1" customWidth="1"/>
    <col min="15621" max="15621" width="16.140625" style="172" bestFit="1" customWidth="1"/>
    <col min="15622" max="15622" width="12.140625" style="172" bestFit="1" customWidth="1"/>
    <col min="15623" max="15872" width="11.42578125" style="172"/>
    <col min="15873" max="15873" width="10.42578125" style="172" bestFit="1" customWidth="1"/>
    <col min="15874" max="15874" width="50.85546875" style="172" bestFit="1" customWidth="1"/>
    <col min="15875" max="15875" width="8.140625" style="172" bestFit="1" customWidth="1"/>
    <col min="15876" max="15876" width="13.85546875" style="172" bestFit="1" customWidth="1"/>
    <col min="15877" max="15877" width="16.140625" style="172" bestFit="1" customWidth="1"/>
    <col min="15878" max="15878" width="12.140625" style="172" bestFit="1" customWidth="1"/>
    <col min="15879" max="16128" width="11.42578125" style="172"/>
    <col min="16129" max="16129" width="10.42578125" style="172" bestFit="1" customWidth="1"/>
    <col min="16130" max="16130" width="50.85546875" style="172" bestFit="1" customWidth="1"/>
    <col min="16131" max="16131" width="8.140625" style="172" bestFit="1" customWidth="1"/>
    <col min="16132" max="16132" width="13.85546875" style="172" bestFit="1" customWidth="1"/>
    <col min="16133" max="16133" width="16.140625" style="172" bestFit="1" customWidth="1"/>
    <col min="16134" max="16134" width="12.140625" style="172" bestFit="1" customWidth="1"/>
    <col min="16135" max="16384" width="11.42578125" style="172"/>
  </cols>
  <sheetData>
    <row r="1" spans="1:7" s="107" customFormat="1" ht="21" x14ac:dyDescent="0.35">
      <c r="A1" s="416" t="s">
        <v>203</v>
      </c>
      <c r="B1" s="416"/>
      <c r="C1" s="416"/>
      <c r="D1" s="416"/>
      <c r="E1" s="416"/>
      <c r="F1" s="417"/>
    </row>
    <row r="2" spans="1:7" s="134" customFormat="1" x14ac:dyDescent="0.2">
      <c r="A2" s="157"/>
      <c r="B2" s="157"/>
      <c r="C2" s="157"/>
      <c r="D2" s="157"/>
      <c r="E2" s="157"/>
      <c r="F2" s="157"/>
    </row>
    <row r="3" spans="1:7" s="162" customFormat="1" ht="25.5" x14ac:dyDescent="0.25">
      <c r="A3" s="158"/>
      <c r="B3" s="159"/>
      <c r="C3" s="160" t="s">
        <v>204</v>
      </c>
      <c r="D3" s="160" t="s">
        <v>205</v>
      </c>
      <c r="E3" s="161" t="s">
        <v>206</v>
      </c>
      <c r="F3" s="161" t="s">
        <v>207</v>
      </c>
    </row>
    <row r="4" spans="1:7" s="162" customFormat="1" x14ac:dyDescent="0.25">
      <c r="A4" s="158"/>
      <c r="B4" s="163" t="s">
        <v>67</v>
      </c>
      <c r="C4" s="160"/>
      <c r="D4" s="160"/>
      <c r="E4" s="164">
        <f>+SUM(E6,E17,E42,E73,E87,E100,E138)</f>
        <v>0</v>
      </c>
      <c r="F4" s="158"/>
    </row>
    <row r="5" spans="1:7" s="162" customFormat="1" x14ac:dyDescent="0.25">
      <c r="A5" s="158"/>
      <c r="B5" s="165"/>
      <c r="C5" s="166"/>
      <c r="D5" s="166"/>
      <c r="E5" s="167"/>
      <c r="F5" s="158"/>
    </row>
    <row r="6" spans="1:7" x14ac:dyDescent="0.25">
      <c r="A6" s="168" t="s">
        <v>208</v>
      </c>
      <c r="B6" s="168" t="s">
        <v>209</v>
      </c>
      <c r="C6" s="169"/>
      <c r="D6" s="169"/>
      <c r="E6" s="170">
        <f>E7+E8</f>
        <v>0</v>
      </c>
      <c r="F6" s="171"/>
    </row>
    <row r="7" spans="1:7" x14ac:dyDescent="0.25">
      <c r="A7" s="173"/>
      <c r="B7" s="173" t="s">
        <v>210</v>
      </c>
      <c r="C7" s="174"/>
      <c r="D7" s="174"/>
      <c r="E7" s="175"/>
      <c r="F7" s="171"/>
      <c r="G7" s="243"/>
    </row>
    <row r="8" spans="1:7" x14ac:dyDescent="0.25">
      <c r="A8" s="176" t="s">
        <v>211</v>
      </c>
      <c r="B8" s="176" t="s">
        <v>212</v>
      </c>
      <c r="C8" s="177"/>
      <c r="D8" s="177"/>
      <c r="E8" s="178">
        <f>SUM(E9:E15)</f>
        <v>0</v>
      </c>
      <c r="F8" s="171"/>
      <c r="G8" s="243"/>
    </row>
    <row r="9" spans="1:7" x14ac:dyDescent="0.25">
      <c r="A9" s="173"/>
      <c r="B9" s="173" t="s">
        <v>213</v>
      </c>
      <c r="C9" s="174"/>
      <c r="D9" s="174"/>
      <c r="E9" s="175">
        <f t="shared" ref="E9:E15" si="0">+C9*D9</f>
        <v>0</v>
      </c>
      <c r="F9" s="171"/>
      <c r="G9" s="243"/>
    </row>
    <row r="10" spans="1:7" x14ac:dyDescent="0.25">
      <c r="A10" s="173"/>
      <c r="B10" s="173" t="s">
        <v>214</v>
      </c>
      <c r="C10" s="174"/>
      <c r="D10" s="174"/>
      <c r="E10" s="175">
        <f t="shared" si="0"/>
        <v>0</v>
      </c>
      <c r="F10" s="171"/>
      <c r="G10" s="243"/>
    </row>
    <row r="11" spans="1:7" x14ac:dyDescent="0.25">
      <c r="A11" s="173"/>
      <c r="B11" s="173" t="s">
        <v>82</v>
      </c>
      <c r="C11" s="174"/>
      <c r="D11" s="174"/>
      <c r="E11" s="175">
        <f t="shared" si="0"/>
        <v>0</v>
      </c>
      <c r="F11" s="171"/>
      <c r="G11" s="243"/>
    </row>
    <row r="12" spans="1:7" x14ac:dyDescent="0.25">
      <c r="A12" s="173"/>
      <c r="B12" s="173" t="s">
        <v>215</v>
      </c>
      <c r="C12" s="174"/>
      <c r="D12" s="174"/>
      <c r="E12" s="175">
        <f t="shared" si="0"/>
        <v>0</v>
      </c>
      <c r="F12" s="171"/>
      <c r="G12" s="243"/>
    </row>
    <row r="13" spans="1:7" x14ac:dyDescent="0.25">
      <c r="A13" s="173"/>
      <c r="B13" s="173" t="s">
        <v>216</v>
      </c>
      <c r="C13" s="174"/>
      <c r="D13" s="174"/>
      <c r="E13" s="175">
        <f t="shared" si="0"/>
        <v>0</v>
      </c>
      <c r="F13" s="171"/>
      <c r="G13" s="243"/>
    </row>
    <row r="14" spans="1:7" x14ac:dyDescent="0.25">
      <c r="A14" s="173"/>
      <c r="B14" s="173" t="s">
        <v>217</v>
      </c>
      <c r="C14" s="174"/>
      <c r="D14" s="174"/>
      <c r="E14" s="175">
        <f t="shared" si="0"/>
        <v>0</v>
      </c>
      <c r="F14" s="171"/>
      <c r="G14" s="243"/>
    </row>
    <row r="15" spans="1:7" x14ac:dyDescent="0.25">
      <c r="A15" s="173"/>
      <c r="B15" s="173" t="s">
        <v>218</v>
      </c>
      <c r="C15" s="174"/>
      <c r="D15" s="174"/>
      <c r="E15" s="175">
        <f t="shared" si="0"/>
        <v>0</v>
      </c>
      <c r="F15" s="171"/>
      <c r="G15" s="243"/>
    </row>
    <row r="16" spans="1:7" s="179" customFormat="1" x14ac:dyDescent="0.25">
      <c r="A16" s="173"/>
      <c r="B16" s="173"/>
      <c r="C16" s="174"/>
      <c r="D16" s="174"/>
      <c r="E16" s="175"/>
      <c r="F16" s="171"/>
      <c r="G16" s="244"/>
    </row>
    <row r="17" spans="1:7" x14ac:dyDescent="0.25">
      <c r="A17" s="168" t="s">
        <v>219</v>
      </c>
      <c r="B17" s="168" t="s">
        <v>220</v>
      </c>
      <c r="C17" s="169"/>
      <c r="D17" s="169"/>
      <c r="E17" s="170">
        <f>+SUM(E18,E31,E36)</f>
        <v>0</v>
      </c>
      <c r="F17" s="171"/>
      <c r="G17" s="243"/>
    </row>
    <row r="18" spans="1:7" x14ac:dyDescent="0.25">
      <c r="A18" s="176" t="s">
        <v>221</v>
      </c>
      <c r="B18" s="176" t="s">
        <v>222</v>
      </c>
      <c r="C18" s="177"/>
      <c r="D18" s="177"/>
      <c r="E18" s="178">
        <f>+SUM(E19:E30)</f>
        <v>0</v>
      </c>
      <c r="F18" s="171"/>
      <c r="G18" s="254"/>
    </row>
    <row r="19" spans="1:7" x14ac:dyDescent="0.25">
      <c r="A19" s="173"/>
      <c r="B19" s="173" t="s">
        <v>223</v>
      </c>
      <c r="C19" s="174"/>
      <c r="D19" s="174"/>
      <c r="E19" s="175">
        <f>+C19*D19</f>
        <v>0</v>
      </c>
      <c r="F19" s="171"/>
      <c r="G19" s="243"/>
    </row>
    <row r="20" spans="1:7" x14ac:dyDescent="0.25">
      <c r="A20" s="173"/>
      <c r="B20" s="173" t="s">
        <v>224</v>
      </c>
      <c r="C20" s="174"/>
      <c r="D20" s="174"/>
      <c r="E20" s="175">
        <f t="shared" ref="E20:E40" si="1">+C20*D20</f>
        <v>0</v>
      </c>
      <c r="F20" s="171"/>
      <c r="G20" s="243"/>
    </row>
    <row r="21" spans="1:7" x14ac:dyDescent="0.25">
      <c r="A21" s="173"/>
      <c r="B21" s="173" t="s">
        <v>225</v>
      </c>
      <c r="C21" s="174"/>
      <c r="D21" s="174"/>
      <c r="E21" s="175">
        <f t="shared" si="1"/>
        <v>0</v>
      </c>
      <c r="F21" s="171"/>
      <c r="G21" s="243"/>
    </row>
    <row r="22" spans="1:7" x14ac:dyDescent="0.25">
      <c r="A22" s="173"/>
      <c r="B22" s="173" t="s">
        <v>226</v>
      </c>
      <c r="C22" s="174"/>
      <c r="D22" s="174"/>
      <c r="E22" s="175">
        <f t="shared" si="1"/>
        <v>0</v>
      </c>
      <c r="F22" s="171"/>
      <c r="G22" s="243"/>
    </row>
    <row r="23" spans="1:7" x14ac:dyDescent="0.25">
      <c r="A23" s="173"/>
      <c r="B23" s="173" t="s">
        <v>227</v>
      </c>
      <c r="C23" s="174"/>
      <c r="D23" s="174"/>
      <c r="E23" s="175">
        <f t="shared" si="1"/>
        <v>0</v>
      </c>
      <c r="F23" s="171"/>
      <c r="G23" s="243"/>
    </row>
    <row r="24" spans="1:7" x14ac:dyDescent="0.25">
      <c r="A24" s="173"/>
      <c r="B24" s="173" t="s">
        <v>228</v>
      </c>
      <c r="C24" s="174"/>
      <c r="D24" s="174"/>
      <c r="E24" s="175">
        <f t="shared" si="1"/>
        <v>0</v>
      </c>
      <c r="F24" s="171"/>
      <c r="G24" s="243"/>
    </row>
    <row r="25" spans="1:7" x14ac:dyDescent="0.25">
      <c r="A25" s="173"/>
      <c r="B25" s="173" t="s">
        <v>229</v>
      </c>
      <c r="C25" s="174"/>
      <c r="D25" s="174"/>
      <c r="E25" s="175"/>
      <c r="F25" s="171"/>
      <c r="G25" s="243"/>
    </row>
    <row r="26" spans="1:7" x14ac:dyDescent="0.25">
      <c r="A26" s="173"/>
      <c r="B26" s="173" t="s">
        <v>230</v>
      </c>
      <c r="C26" s="174"/>
      <c r="D26" s="174"/>
      <c r="E26" s="175">
        <f>+C26*D26</f>
        <v>0</v>
      </c>
      <c r="F26" s="171"/>
      <c r="G26" s="243"/>
    </row>
    <row r="27" spans="1:7" x14ac:dyDescent="0.25">
      <c r="A27" s="173"/>
      <c r="B27" s="173" t="s">
        <v>231</v>
      </c>
      <c r="C27" s="174"/>
      <c r="D27" s="174"/>
      <c r="E27" s="175">
        <f t="shared" si="1"/>
        <v>0</v>
      </c>
      <c r="F27" s="171"/>
      <c r="G27" s="243"/>
    </row>
    <row r="28" spans="1:7" x14ac:dyDescent="0.25">
      <c r="A28" s="173"/>
      <c r="B28" s="173" t="s">
        <v>232</v>
      </c>
      <c r="C28" s="174"/>
      <c r="D28" s="174"/>
      <c r="E28" s="175">
        <f t="shared" si="1"/>
        <v>0</v>
      </c>
      <c r="F28" s="171"/>
      <c r="G28" s="243"/>
    </row>
    <row r="29" spans="1:7" x14ac:dyDescent="0.25">
      <c r="A29" s="173"/>
      <c r="B29" s="173" t="s">
        <v>233</v>
      </c>
      <c r="C29" s="174"/>
      <c r="D29" s="174"/>
      <c r="E29" s="175">
        <f t="shared" si="1"/>
        <v>0</v>
      </c>
      <c r="F29" s="171"/>
      <c r="G29" s="243"/>
    </row>
    <row r="30" spans="1:7" x14ac:dyDescent="0.25">
      <c r="A30" s="173"/>
      <c r="B30" s="173" t="s">
        <v>218</v>
      </c>
      <c r="C30" s="174"/>
      <c r="D30" s="174"/>
      <c r="E30" s="175">
        <f t="shared" si="1"/>
        <v>0</v>
      </c>
      <c r="F30" s="171"/>
      <c r="G30" s="243"/>
    </row>
    <row r="31" spans="1:7" x14ac:dyDescent="0.25">
      <c r="A31" s="176" t="s">
        <v>234</v>
      </c>
      <c r="B31" s="176" t="s">
        <v>235</v>
      </c>
      <c r="C31" s="177"/>
      <c r="D31" s="177"/>
      <c r="E31" s="178">
        <f>+SUM(E32:E35)</f>
        <v>0</v>
      </c>
      <c r="F31" s="171"/>
      <c r="G31" s="243"/>
    </row>
    <row r="32" spans="1:7" x14ac:dyDescent="0.25">
      <c r="A32" s="173"/>
      <c r="B32" s="173" t="s">
        <v>236</v>
      </c>
      <c r="C32" s="174"/>
      <c r="D32" s="174"/>
      <c r="E32" s="175">
        <f t="shared" si="1"/>
        <v>0</v>
      </c>
      <c r="F32" s="171"/>
      <c r="G32" s="243"/>
    </row>
    <row r="33" spans="1:7" x14ac:dyDescent="0.25">
      <c r="A33" s="173"/>
      <c r="B33" s="173" t="s">
        <v>237</v>
      </c>
      <c r="C33" s="174"/>
      <c r="D33" s="174"/>
      <c r="E33" s="175">
        <f t="shared" si="1"/>
        <v>0</v>
      </c>
      <c r="F33" s="171"/>
      <c r="G33" s="243"/>
    </row>
    <row r="34" spans="1:7" x14ac:dyDescent="0.25">
      <c r="A34" s="173"/>
      <c r="B34" s="173" t="s">
        <v>238</v>
      </c>
      <c r="C34" s="174"/>
      <c r="D34" s="174"/>
      <c r="E34" s="175">
        <f t="shared" si="1"/>
        <v>0</v>
      </c>
      <c r="F34" s="171"/>
      <c r="G34" s="243"/>
    </row>
    <row r="35" spans="1:7" x14ac:dyDescent="0.25">
      <c r="A35" s="173"/>
      <c r="B35" s="173" t="s">
        <v>218</v>
      </c>
      <c r="C35" s="174"/>
      <c r="D35" s="174"/>
      <c r="E35" s="175">
        <f t="shared" si="1"/>
        <v>0</v>
      </c>
      <c r="F35" s="171"/>
      <c r="G35" s="243"/>
    </row>
    <row r="36" spans="1:7" x14ac:dyDescent="0.25">
      <c r="A36" s="176" t="s">
        <v>239</v>
      </c>
      <c r="B36" s="176" t="s">
        <v>240</v>
      </c>
      <c r="C36" s="177"/>
      <c r="D36" s="177"/>
      <c r="E36" s="178">
        <f>+SUM(E37:E40)</f>
        <v>0</v>
      </c>
      <c r="F36" s="171"/>
      <c r="G36" s="243"/>
    </row>
    <row r="37" spans="1:7" x14ac:dyDescent="0.25">
      <c r="A37" s="173"/>
      <c r="B37" s="173" t="s">
        <v>241</v>
      </c>
      <c r="C37" s="174"/>
      <c r="D37" s="174"/>
      <c r="E37" s="175">
        <f t="shared" si="1"/>
        <v>0</v>
      </c>
      <c r="F37" s="171"/>
      <c r="G37" s="243"/>
    </row>
    <row r="38" spans="1:7" x14ac:dyDescent="0.25">
      <c r="A38" s="173"/>
      <c r="B38" s="173" t="s">
        <v>242</v>
      </c>
      <c r="C38" s="174"/>
      <c r="D38" s="174"/>
      <c r="E38" s="175">
        <f t="shared" si="1"/>
        <v>0</v>
      </c>
      <c r="F38" s="171"/>
      <c r="G38" s="243"/>
    </row>
    <row r="39" spans="1:7" x14ac:dyDescent="0.25">
      <c r="A39" s="173"/>
      <c r="B39" s="173" t="s">
        <v>243</v>
      </c>
      <c r="C39" s="174"/>
      <c r="D39" s="174"/>
      <c r="E39" s="175">
        <f t="shared" si="1"/>
        <v>0</v>
      </c>
      <c r="F39" s="171"/>
      <c r="G39" s="243"/>
    </row>
    <row r="40" spans="1:7" x14ac:dyDescent="0.25">
      <c r="A40" s="173"/>
      <c r="B40" s="173" t="s">
        <v>218</v>
      </c>
      <c r="C40" s="174"/>
      <c r="D40" s="174"/>
      <c r="E40" s="175">
        <f t="shared" si="1"/>
        <v>0</v>
      </c>
      <c r="F40" s="171"/>
      <c r="G40" s="243"/>
    </row>
    <row r="41" spans="1:7" s="179" customFormat="1" x14ac:dyDescent="0.25">
      <c r="A41" s="173"/>
      <c r="B41" s="173"/>
      <c r="C41" s="174"/>
      <c r="D41" s="174"/>
      <c r="E41" s="175"/>
      <c r="F41" s="171"/>
      <c r="G41" s="244"/>
    </row>
    <row r="42" spans="1:7" x14ac:dyDescent="0.25">
      <c r="A42" s="168" t="s">
        <v>244</v>
      </c>
      <c r="B42" s="168" t="s">
        <v>245</v>
      </c>
      <c r="C42" s="169"/>
      <c r="D42" s="169"/>
      <c r="E42" s="170">
        <f>+SUM(E43,E47,E55,E65)</f>
        <v>0</v>
      </c>
      <c r="F42" s="171"/>
      <c r="G42" s="243"/>
    </row>
    <row r="43" spans="1:7" x14ac:dyDescent="0.25">
      <c r="A43" s="176" t="s">
        <v>246</v>
      </c>
      <c r="B43" s="176" t="s">
        <v>247</v>
      </c>
      <c r="C43" s="177"/>
      <c r="D43" s="177"/>
      <c r="E43" s="178">
        <f>+SUM(E44:E46)</f>
        <v>0</v>
      </c>
      <c r="F43" s="171"/>
      <c r="G43" s="243"/>
    </row>
    <row r="44" spans="1:7" x14ac:dyDescent="0.25">
      <c r="A44" s="173"/>
      <c r="B44" s="173" t="s">
        <v>248</v>
      </c>
      <c r="C44" s="174"/>
      <c r="D44" s="174"/>
      <c r="E44" s="175">
        <f>+C44*D44</f>
        <v>0</v>
      </c>
      <c r="F44" s="171"/>
      <c r="G44" s="243"/>
    </row>
    <row r="45" spans="1:7" x14ac:dyDescent="0.25">
      <c r="A45" s="173"/>
      <c r="B45" s="173" t="s">
        <v>249</v>
      </c>
      <c r="C45" s="174"/>
      <c r="D45" s="174"/>
      <c r="E45" s="175">
        <f>+C45*D45</f>
        <v>0</v>
      </c>
      <c r="F45" s="171"/>
      <c r="G45" s="243"/>
    </row>
    <row r="46" spans="1:7" x14ac:dyDescent="0.25">
      <c r="A46" s="173"/>
      <c r="B46" s="173" t="s">
        <v>218</v>
      </c>
      <c r="C46" s="174"/>
      <c r="D46" s="174"/>
      <c r="E46" s="175">
        <f>+C46*D46</f>
        <v>0</v>
      </c>
      <c r="F46" s="171"/>
      <c r="G46" s="243"/>
    </row>
    <row r="47" spans="1:7" x14ac:dyDescent="0.25">
      <c r="A47" s="176" t="s">
        <v>250</v>
      </c>
      <c r="B47" s="176" t="s">
        <v>251</v>
      </c>
      <c r="C47" s="177"/>
      <c r="D47" s="177"/>
      <c r="E47" s="178">
        <f>+SUM(E48:E54)</f>
        <v>0</v>
      </c>
      <c r="F47" s="171"/>
      <c r="G47" s="243"/>
    </row>
    <row r="48" spans="1:7" x14ac:dyDescent="0.25">
      <c r="A48" s="173"/>
      <c r="B48" s="173" t="s">
        <v>252</v>
      </c>
      <c r="C48" s="174"/>
      <c r="D48" s="174"/>
      <c r="E48" s="175">
        <f>C48*D48</f>
        <v>0</v>
      </c>
      <c r="F48" s="171"/>
      <c r="G48" s="243"/>
    </row>
    <row r="49" spans="1:7" x14ac:dyDescent="0.25">
      <c r="A49" s="173"/>
      <c r="B49" s="173" t="s">
        <v>253</v>
      </c>
      <c r="C49" s="174"/>
      <c r="D49" s="174"/>
      <c r="E49" s="175">
        <f t="shared" ref="E49:E54" si="2">+C49*D49</f>
        <v>0</v>
      </c>
      <c r="F49" s="171"/>
      <c r="G49" s="243"/>
    </row>
    <row r="50" spans="1:7" x14ac:dyDescent="0.25">
      <c r="A50" s="173"/>
      <c r="B50" s="173" t="s">
        <v>254</v>
      </c>
      <c r="C50" s="174"/>
      <c r="D50" s="174"/>
      <c r="E50" s="175">
        <f t="shared" si="2"/>
        <v>0</v>
      </c>
      <c r="F50" s="171"/>
      <c r="G50" s="243"/>
    </row>
    <row r="51" spans="1:7" x14ac:dyDescent="0.25">
      <c r="A51" s="173"/>
      <c r="B51" s="173" t="s">
        <v>255</v>
      </c>
      <c r="C51" s="174"/>
      <c r="D51" s="174"/>
      <c r="E51" s="175">
        <f t="shared" si="2"/>
        <v>0</v>
      </c>
      <c r="F51" s="171"/>
      <c r="G51" s="243"/>
    </row>
    <row r="52" spans="1:7" x14ac:dyDescent="0.25">
      <c r="A52" s="173"/>
      <c r="B52" s="173" t="s">
        <v>256</v>
      </c>
      <c r="C52" s="174"/>
      <c r="D52" s="174"/>
      <c r="E52" s="175">
        <f t="shared" si="2"/>
        <v>0</v>
      </c>
      <c r="F52" s="171"/>
      <c r="G52" s="243"/>
    </row>
    <row r="53" spans="1:7" x14ac:dyDescent="0.25">
      <c r="A53" s="173"/>
      <c r="B53" s="173" t="s">
        <v>257</v>
      </c>
      <c r="C53" s="174"/>
      <c r="D53" s="174"/>
      <c r="E53" s="175">
        <f t="shared" si="2"/>
        <v>0</v>
      </c>
      <c r="F53" s="171"/>
      <c r="G53" s="243"/>
    </row>
    <row r="54" spans="1:7" x14ac:dyDescent="0.25">
      <c r="A54" s="173"/>
      <c r="B54" s="173" t="s">
        <v>218</v>
      </c>
      <c r="C54" s="174"/>
      <c r="D54" s="174"/>
      <c r="E54" s="175">
        <f t="shared" si="2"/>
        <v>0</v>
      </c>
      <c r="F54" s="171"/>
      <c r="G54" s="243"/>
    </row>
    <row r="55" spans="1:7" x14ac:dyDescent="0.25">
      <c r="A55" s="176" t="s">
        <v>258</v>
      </c>
      <c r="B55" s="176" t="s">
        <v>259</v>
      </c>
      <c r="C55" s="177"/>
      <c r="D55" s="177"/>
      <c r="E55" s="178">
        <f>+SUM(E56:E64)</f>
        <v>0</v>
      </c>
      <c r="F55" s="171"/>
      <c r="G55" s="243"/>
    </row>
    <row r="56" spans="1:7" x14ac:dyDescent="0.25">
      <c r="A56" s="173"/>
      <c r="B56" s="173" t="s">
        <v>248</v>
      </c>
      <c r="C56" s="174"/>
      <c r="D56" s="174"/>
      <c r="E56" s="175">
        <f t="shared" ref="E56:E64" si="3">+C56*D56</f>
        <v>0</v>
      </c>
      <c r="F56" s="171"/>
      <c r="G56" s="243"/>
    </row>
    <row r="57" spans="1:7" x14ac:dyDescent="0.25">
      <c r="A57" s="173"/>
      <c r="B57" s="173" t="s">
        <v>253</v>
      </c>
      <c r="C57" s="174"/>
      <c r="D57" s="174"/>
      <c r="E57" s="175">
        <f t="shared" si="3"/>
        <v>0</v>
      </c>
      <c r="F57" s="171"/>
      <c r="G57" s="243"/>
    </row>
    <row r="58" spans="1:7" x14ac:dyDescent="0.25">
      <c r="A58" s="173"/>
      <c r="B58" s="173" t="s">
        <v>254</v>
      </c>
      <c r="C58" s="174"/>
      <c r="D58" s="174"/>
      <c r="E58" s="175">
        <f t="shared" si="3"/>
        <v>0</v>
      </c>
      <c r="F58" s="171"/>
      <c r="G58" s="243"/>
    </row>
    <row r="59" spans="1:7" x14ac:dyDescent="0.25">
      <c r="A59" s="173"/>
      <c r="B59" s="173" t="s">
        <v>260</v>
      </c>
      <c r="C59" s="174"/>
      <c r="D59" s="174"/>
      <c r="E59" s="175">
        <f t="shared" si="3"/>
        <v>0</v>
      </c>
      <c r="F59" s="171"/>
      <c r="G59" s="243"/>
    </row>
    <row r="60" spans="1:7" x14ac:dyDescent="0.25">
      <c r="A60" s="173"/>
      <c r="B60" s="173" t="s">
        <v>256</v>
      </c>
      <c r="C60" s="174"/>
      <c r="D60" s="174"/>
      <c r="E60" s="175">
        <f t="shared" si="3"/>
        <v>0</v>
      </c>
      <c r="F60" s="171"/>
      <c r="G60" s="243"/>
    </row>
    <row r="61" spans="1:7" x14ac:dyDescent="0.25">
      <c r="A61" s="173"/>
      <c r="B61" s="173" t="s">
        <v>257</v>
      </c>
      <c r="C61" s="174"/>
      <c r="D61" s="174"/>
      <c r="E61" s="175">
        <f t="shared" si="3"/>
        <v>0</v>
      </c>
      <c r="F61" s="171"/>
      <c r="G61" s="243"/>
    </row>
    <row r="62" spans="1:7" x14ac:dyDescent="0.25">
      <c r="A62" s="173"/>
      <c r="B62" s="173" t="s">
        <v>261</v>
      </c>
      <c r="C62" s="174"/>
      <c r="D62" s="174"/>
      <c r="E62" s="175">
        <f t="shared" si="3"/>
        <v>0</v>
      </c>
      <c r="F62" s="171"/>
      <c r="G62" s="243"/>
    </row>
    <row r="63" spans="1:7" x14ac:dyDescent="0.25">
      <c r="A63" s="173"/>
      <c r="B63" s="173" t="s">
        <v>262</v>
      </c>
      <c r="C63" s="174"/>
      <c r="D63" s="174"/>
      <c r="E63" s="175">
        <f t="shared" si="3"/>
        <v>0</v>
      </c>
      <c r="F63" s="171"/>
      <c r="G63" s="243"/>
    </row>
    <row r="64" spans="1:7" x14ac:dyDescent="0.25">
      <c r="A64" s="173"/>
      <c r="B64" s="173" t="s">
        <v>218</v>
      </c>
      <c r="C64" s="174"/>
      <c r="D64" s="174"/>
      <c r="E64" s="175">
        <f t="shared" si="3"/>
        <v>0</v>
      </c>
      <c r="F64" s="171"/>
      <c r="G64" s="243"/>
    </row>
    <row r="65" spans="1:7" x14ac:dyDescent="0.25">
      <c r="A65" s="176" t="s">
        <v>263</v>
      </c>
      <c r="B65" s="176" t="s">
        <v>264</v>
      </c>
      <c r="C65" s="177"/>
      <c r="D65" s="177"/>
      <c r="E65" s="178">
        <f>+SUM(E66:E71)</f>
        <v>0</v>
      </c>
      <c r="F65" s="171"/>
      <c r="G65" s="243"/>
    </row>
    <row r="66" spans="1:7" x14ac:dyDescent="0.25">
      <c r="A66" s="173"/>
      <c r="B66" s="173" t="s">
        <v>248</v>
      </c>
      <c r="C66" s="174"/>
      <c r="D66" s="174"/>
      <c r="E66" s="175">
        <f t="shared" ref="E66:E71" si="4">+C66*D66</f>
        <v>0</v>
      </c>
      <c r="F66" s="171"/>
      <c r="G66" s="243"/>
    </row>
    <row r="67" spans="1:7" x14ac:dyDescent="0.25">
      <c r="A67" s="173"/>
      <c r="B67" s="173" t="s">
        <v>253</v>
      </c>
      <c r="C67" s="174"/>
      <c r="D67" s="174"/>
      <c r="E67" s="175">
        <f t="shared" si="4"/>
        <v>0</v>
      </c>
      <c r="F67" s="171"/>
      <c r="G67" s="243"/>
    </row>
    <row r="68" spans="1:7" ht="12.75" customHeight="1" x14ac:dyDescent="0.25">
      <c r="A68" s="173"/>
      <c r="B68" s="173" t="s">
        <v>254</v>
      </c>
      <c r="C68" s="174"/>
      <c r="D68" s="174"/>
      <c r="E68" s="175">
        <f t="shared" si="4"/>
        <v>0</v>
      </c>
      <c r="F68" s="171"/>
      <c r="G68" s="243"/>
    </row>
    <row r="69" spans="1:7" x14ac:dyDescent="0.25">
      <c r="A69" s="173"/>
      <c r="B69" s="173" t="s">
        <v>257</v>
      </c>
      <c r="C69" s="174"/>
      <c r="D69" s="174"/>
      <c r="E69" s="175">
        <f t="shared" si="4"/>
        <v>0</v>
      </c>
      <c r="F69" s="171"/>
      <c r="G69" s="243"/>
    </row>
    <row r="70" spans="1:7" x14ac:dyDescent="0.25">
      <c r="A70" s="173"/>
      <c r="B70" s="173" t="s">
        <v>265</v>
      </c>
      <c r="C70" s="174"/>
      <c r="D70" s="174"/>
      <c r="E70" s="175">
        <f t="shared" si="4"/>
        <v>0</v>
      </c>
      <c r="F70" s="171"/>
      <c r="G70" s="243"/>
    </row>
    <row r="71" spans="1:7" x14ac:dyDescent="0.25">
      <c r="A71" s="173"/>
      <c r="B71" s="173" t="s">
        <v>218</v>
      </c>
      <c r="C71" s="174"/>
      <c r="D71" s="174"/>
      <c r="E71" s="175">
        <f t="shared" si="4"/>
        <v>0</v>
      </c>
      <c r="F71" s="171"/>
      <c r="G71" s="243"/>
    </row>
    <row r="72" spans="1:7" s="179" customFormat="1" x14ac:dyDescent="0.25">
      <c r="A72" s="173"/>
      <c r="B72" s="173"/>
      <c r="C72" s="174"/>
      <c r="D72" s="174"/>
      <c r="E72" s="175"/>
      <c r="F72" s="171"/>
      <c r="G72" s="244"/>
    </row>
    <row r="73" spans="1:7" x14ac:dyDescent="0.25">
      <c r="A73" s="168" t="s">
        <v>266</v>
      </c>
      <c r="B73" s="168" t="s">
        <v>267</v>
      </c>
      <c r="C73" s="169"/>
      <c r="D73" s="169"/>
      <c r="E73" s="170">
        <f>+SUM(E82,E74)</f>
        <v>0</v>
      </c>
      <c r="F73" s="171"/>
      <c r="G73" s="243"/>
    </row>
    <row r="74" spans="1:7" x14ac:dyDescent="0.25">
      <c r="A74" s="176" t="s">
        <v>268</v>
      </c>
      <c r="B74" s="176" t="s">
        <v>269</v>
      </c>
      <c r="C74" s="177"/>
      <c r="D74" s="177"/>
      <c r="E74" s="178">
        <f>+SUM(E75:E81)</f>
        <v>0</v>
      </c>
      <c r="F74" s="171"/>
      <c r="G74" s="243"/>
    </row>
    <row r="75" spans="1:7" x14ac:dyDescent="0.25">
      <c r="A75" s="173"/>
      <c r="B75" s="173" t="s">
        <v>270</v>
      </c>
      <c r="C75" s="174"/>
      <c r="D75" s="174"/>
      <c r="E75" s="175">
        <f t="shared" ref="E75:E81" si="5">+C75*D75</f>
        <v>0</v>
      </c>
      <c r="F75" s="171"/>
      <c r="G75" s="243"/>
    </row>
    <row r="76" spans="1:7" x14ac:dyDescent="0.25">
      <c r="A76" s="173"/>
      <c r="B76" s="173" t="s">
        <v>271</v>
      </c>
      <c r="C76" s="174"/>
      <c r="D76" s="174"/>
      <c r="E76" s="175">
        <f t="shared" si="5"/>
        <v>0</v>
      </c>
      <c r="F76" s="171"/>
      <c r="G76" s="243"/>
    </row>
    <row r="77" spans="1:7" x14ac:dyDescent="0.25">
      <c r="A77" s="173"/>
      <c r="B77" s="173" t="s">
        <v>272</v>
      </c>
      <c r="C77" s="174"/>
      <c r="D77" s="174"/>
      <c r="E77" s="175">
        <f t="shared" si="5"/>
        <v>0</v>
      </c>
      <c r="F77" s="171"/>
      <c r="G77" s="243"/>
    </row>
    <row r="78" spans="1:7" x14ac:dyDescent="0.25">
      <c r="A78" s="173"/>
      <c r="B78" s="173" t="s">
        <v>273</v>
      </c>
      <c r="C78" s="174"/>
      <c r="D78" s="174"/>
      <c r="E78" s="175">
        <f t="shared" si="5"/>
        <v>0</v>
      </c>
      <c r="F78" s="171"/>
      <c r="G78" s="243"/>
    </row>
    <row r="79" spans="1:7" x14ac:dyDescent="0.25">
      <c r="A79" s="173"/>
      <c r="B79" s="173" t="s">
        <v>274</v>
      </c>
      <c r="C79" s="174"/>
      <c r="D79" s="174"/>
      <c r="E79" s="175">
        <f t="shared" si="5"/>
        <v>0</v>
      </c>
      <c r="F79" s="171"/>
      <c r="G79" s="243"/>
    </row>
    <row r="80" spans="1:7" x14ac:dyDescent="0.25">
      <c r="A80" s="173"/>
      <c r="B80" s="173" t="s">
        <v>275</v>
      </c>
      <c r="C80" s="174"/>
      <c r="D80" s="174"/>
      <c r="E80" s="175">
        <f t="shared" si="5"/>
        <v>0</v>
      </c>
      <c r="F80" s="171"/>
      <c r="G80" s="243"/>
    </row>
    <row r="81" spans="1:7" x14ac:dyDescent="0.25">
      <c r="A81" s="173"/>
      <c r="B81" s="173" t="s">
        <v>218</v>
      </c>
      <c r="C81" s="174"/>
      <c r="D81" s="174"/>
      <c r="E81" s="175">
        <f t="shared" si="5"/>
        <v>0</v>
      </c>
      <c r="F81" s="171"/>
      <c r="G81" s="243"/>
    </row>
    <row r="82" spans="1:7" x14ac:dyDescent="0.25">
      <c r="A82" s="176" t="s">
        <v>276</v>
      </c>
      <c r="B82" s="176" t="s">
        <v>277</v>
      </c>
      <c r="C82" s="177"/>
      <c r="D82" s="177"/>
      <c r="E82" s="178">
        <f>+SUM(E83:E85)</f>
        <v>0</v>
      </c>
      <c r="F82" s="171"/>
      <c r="G82" s="243"/>
    </row>
    <row r="83" spans="1:7" x14ac:dyDescent="0.25">
      <c r="A83" s="173"/>
      <c r="B83" s="173" t="s">
        <v>278</v>
      </c>
      <c r="C83" s="174"/>
      <c r="D83" s="174"/>
      <c r="E83" s="175">
        <f>+C83*D83</f>
        <v>0</v>
      </c>
      <c r="F83" s="171"/>
      <c r="G83" s="243"/>
    </row>
    <row r="84" spans="1:7" x14ac:dyDescent="0.25">
      <c r="A84" s="173"/>
      <c r="B84" s="173" t="s">
        <v>279</v>
      </c>
      <c r="C84" s="174"/>
      <c r="D84" s="174"/>
      <c r="E84" s="175">
        <f>+C84*D84</f>
        <v>0</v>
      </c>
      <c r="F84" s="171"/>
      <c r="G84" s="243"/>
    </row>
    <row r="85" spans="1:7" x14ac:dyDescent="0.25">
      <c r="A85" s="173"/>
      <c r="B85" s="173" t="s">
        <v>218</v>
      </c>
      <c r="C85" s="174"/>
      <c r="D85" s="174"/>
      <c r="E85" s="175">
        <f>+C85*D85</f>
        <v>0</v>
      </c>
      <c r="F85" s="171"/>
      <c r="G85" s="243"/>
    </row>
    <row r="86" spans="1:7" s="179" customFormat="1" x14ac:dyDescent="0.25">
      <c r="A86" s="173"/>
      <c r="B86" s="173"/>
      <c r="C86" s="174"/>
      <c r="D86" s="174"/>
      <c r="E86" s="175"/>
      <c r="F86" s="171"/>
      <c r="G86" s="244"/>
    </row>
    <row r="87" spans="1:7" x14ac:dyDescent="0.25">
      <c r="A87" s="168" t="s">
        <v>280</v>
      </c>
      <c r="B87" s="168" t="s">
        <v>281</v>
      </c>
      <c r="C87" s="169"/>
      <c r="D87" s="169"/>
      <c r="E87" s="170">
        <f>+SUM(E88,E94)</f>
        <v>0</v>
      </c>
      <c r="F87" s="171"/>
      <c r="G87" s="243"/>
    </row>
    <row r="88" spans="1:7" x14ac:dyDescent="0.25">
      <c r="A88" s="176" t="s">
        <v>282</v>
      </c>
      <c r="B88" s="176" t="s">
        <v>283</v>
      </c>
      <c r="C88" s="177"/>
      <c r="D88" s="177"/>
      <c r="E88" s="178">
        <f>+SUM(E89:E93)</f>
        <v>0</v>
      </c>
      <c r="F88" s="171"/>
      <c r="G88" s="243"/>
    </row>
    <row r="89" spans="1:7" x14ac:dyDescent="0.25">
      <c r="A89" s="173"/>
      <c r="B89" s="173" t="s">
        <v>284</v>
      </c>
      <c r="C89" s="174"/>
      <c r="D89" s="174"/>
      <c r="E89" s="175">
        <f>+C89*D89</f>
        <v>0</v>
      </c>
      <c r="F89" s="171"/>
      <c r="G89" s="243"/>
    </row>
    <row r="90" spans="1:7" x14ac:dyDescent="0.25">
      <c r="A90" s="173"/>
      <c r="B90" s="173" t="s">
        <v>285</v>
      </c>
      <c r="C90" s="174"/>
      <c r="D90" s="174"/>
      <c r="E90" s="175">
        <f>+C90*D90</f>
        <v>0</v>
      </c>
      <c r="F90" s="171"/>
      <c r="G90" s="243"/>
    </row>
    <row r="91" spans="1:7" x14ac:dyDescent="0.25">
      <c r="A91" s="173"/>
      <c r="B91" s="173" t="s">
        <v>286</v>
      </c>
      <c r="C91" s="174"/>
      <c r="D91" s="174"/>
      <c r="E91" s="175">
        <f>+C91*D91</f>
        <v>0</v>
      </c>
      <c r="F91" s="171"/>
      <c r="G91" s="243"/>
    </row>
    <row r="92" spans="1:7" x14ac:dyDescent="0.25">
      <c r="A92" s="173"/>
      <c r="B92" s="173" t="s">
        <v>287</v>
      </c>
      <c r="C92" s="174"/>
      <c r="D92" s="174"/>
      <c r="E92" s="175">
        <f>+C92*D92</f>
        <v>0</v>
      </c>
      <c r="F92" s="171"/>
      <c r="G92" s="243"/>
    </row>
    <row r="93" spans="1:7" x14ac:dyDescent="0.25">
      <c r="A93" s="173"/>
      <c r="B93" s="173" t="s">
        <v>218</v>
      </c>
      <c r="C93" s="174"/>
      <c r="D93" s="174"/>
      <c r="E93" s="175">
        <f>+C93*D93</f>
        <v>0</v>
      </c>
      <c r="F93" s="171"/>
      <c r="G93" s="243"/>
    </row>
    <row r="94" spans="1:7" x14ac:dyDescent="0.25">
      <c r="A94" s="176" t="s">
        <v>288</v>
      </c>
      <c r="B94" s="176" t="s">
        <v>289</v>
      </c>
      <c r="C94" s="177"/>
      <c r="D94" s="177"/>
      <c r="E94" s="178">
        <f>+SUM(E95:E98)</f>
        <v>0</v>
      </c>
      <c r="F94" s="171"/>
      <c r="G94" s="243"/>
    </row>
    <row r="95" spans="1:7" x14ac:dyDescent="0.25">
      <c r="A95" s="173"/>
      <c r="B95" s="173" t="s">
        <v>290</v>
      </c>
      <c r="C95" s="174"/>
      <c r="D95" s="174"/>
      <c r="E95" s="175">
        <f>+C95*D95</f>
        <v>0</v>
      </c>
      <c r="F95" s="171"/>
      <c r="G95" s="243"/>
    </row>
    <row r="96" spans="1:7" x14ac:dyDescent="0.25">
      <c r="A96" s="173"/>
      <c r="B96" s="173" t="s">
        <v>291</v>
      </c>
      <c r="C96" s="174"/>
      <c r="D96" s="174"/>
      <c r="E96" s="175">
        <f>+C96*D96</f>
        <v>0</v>
      </c>
      <c r="F96" s="171"/>
      <c r="G96" s="243"/>
    </row>
    <row r="97" spans="1:7" x14ac:dyDescent="0.25">
      <c r="A97" s="173"/>
      <c r="B97" s="173" t="s">
        <v>292</v>
      </c>
      <c r="C97" s="174"/>
      <c r="D97" s="174"/>
      <c r="E97" s="175">
        <f>+C97*D97</f>
        <v>0</v>
      </c>
      <c r="F97" s="171"/>
      <c r="G97" s="243"/>
    </row>
    <row r="98" spans="1:7" x14ac:dyDescent="0.25">
      <c r="A98" s="173"/>
      <c r="B98" s="173" t="s">
        <v>218</v>
      </c>
      <c r="C98" s="174"/>
      <c r="D98" s="174"/>
      <c r="E98" s="175">
        <f>+C98*D98</f>
        <v>0</v>
      </c>
      <c r="F98" s="171"/>
      <c r="G98" s="243"/>
    </row>
    <row r="99" spans="1:7" s="179" customFormat="1" x14ac:dyDescent="0.25">
      <c r="A99" s="173"/>
      <c r="B99" s="173"/>
      <c r="C99" s="174"/>
      <c r="D99" s="174"/>
      <c r="E99" s="175"/>
      <c r="F99" s="171"/>
      <c r="G99" s="244"/>
    </row>
    <row r="100" spans="1:7" x14ac:dyDescent="0.25">
      <c r="A100" s="168" t="s">
        <v>293</v>
      </c>
      <c r="B100" s="168" t="s">
        <v>294</v>
      </c>
      <c r="C100" s="169"/>
      <c r="D100" s="169"/>
      <c r="E100" s="170">
        <f>+SUM(E101,E115,E111,E120,E125,E131)</f>
        <v>0</v>
      </c>
      <c r="F100" s="171"/>
      <c r="G100" s="243"/>
    </row>
    <row r="101" spans="1:7" x14ac:dyDescent="0.25">
      <c r="A101" s="176" t="s">
        <v>295</v>
      </c>
      <c r="B101" s="176" t="s">
        <v>296</v>
      </c>
      <c r="C101" s="177"/>
      <c r="D101" s="177"/>
      <c r="E101" s="178">
        <f>+SUM(E102:E110)</f>
        <v>0</v>
      </c>
      <c r="F101" s="171"/>
      <c r="G101" s="243"/>
    </row>
    <row r="102" spans="1:7" x14ac:dyDescent="0.25">
      <c r="A102" s="173"/>
      <c r="B102" s="173" t="s">
        <v>297</v>
      </c>
      <c r="C102" s="174"/>
      <c r="D102" s="174"/>
      <c r="E102" s="175"/>
      <c r="F102" s="171"/>
      <c r="G102" s="243"/>
    </row>
    <row r="103" spans="1:7" x14ac:dyDescent="0.25">
      <c r="A103" s="173"/>
      <c r="B103" s="173" t="s">
        <v>298</v>
      </c>
      <c r="C103" s="174"/>
      <c r="D103" s="174"/>
      <c r="E103" s="175">
        <f t="shared" ref="E103:E110" si="6">+C103*D103</f>
        <v>0</v>
      </c>
      <c r="F103" s="171"/>
      <c r="G103" s="243"/>
    </row>
    <row r="104" spans="1:7" x14ac:dyDescent="0.25">
      <c r="A104" s="173"/>
      <c r="B104" s="173" t="s">
        <v>299</v>
      </c>
      <c r="C104" s="174"/>
      <c r="D104" s="174"/>
      <c r="E104" s="175">
        <f t="shared" si="6"/>
        <v>0</v>
      </c>
      <c r="F104" s="171"/>
      <c r="G104" s="243"/>
    </row>
    <row r="105" spans="1:7" x14ac:dyDescent="0.25">
      <c r="A105" s="173"/>
      <c r="B105" s="173" t="s">
        <v>300</v>
      </c>
      <c r="C105" s="174"/>
      <c r="D105" s="174"/>
      <c r="E105" s="175">
        <f t="shared" si="6"/>
        <v>0</v>
      </c>
      <c r="F105" s="171"/>
      <c r="G105" s="243"/>
    </row>
    <row r="106" spans="1:7" x14ac:dyDescent="0.25">
      <c r="A106" s="173"/>
      <c r="B106" s="173" t="s">
        <v>301</v>
      </c>
      <c r="C106" s="174"/>
      <c r="D106" s="174"/>
      <c r="E106" s="175"/>
      <c r="F106" s="171"/>
      <c r="G106" s="243"/>
    </row>
    <row r="107" spans="1:7" x14ac:dyDescent="0.25">
      <c r="A107" s="173"/>
      <c r="B107" s="173" t="s">
        <v>302</v>
      </c>
      <c r="C107" s="174"/>
      <c r="D107" s="174"/>
      <c r="E107" s="175">
        <f t="shared" si="6"/>
        <v>0</v>
      </c>
      <c r="F107" s="171"/>
      <c r="G107" s="243"/>
    </row>
    <row r="108" spans="1:7" x14ac:dyDescent="0.25">
      <c r="A108" s="173"/>
      <c r="B108" s="173" t="s">
        <v>303</v>
      </c>
      <c r="C108" s="174"/>
      <c r="D108" s="174"/>
      <c r="E108" s="175">
        <f t="shared" si="6"/>
        <v>0</v>
      </c>
      <c r="F108" s="171"/>
      <c r="G108" s="243"/>
    </row>
    <row r="109" spans="1:7" x14ac:dyDescent="0.25">
      <c r="A109" s="173"/>
      <c r="B109" s="173" t="s">
        <v>304</v>
      </c>
      <c r="C109" s="174"/>
      <c r="D109" s="174"/>
      <c r="E109" s="175">
        <f t="shared" si="6"/>
        <v>0</v>
      </c>
      <c r="F109" s="171"/>
      <c r="G109" s="243"/>
    </row>
    <row r="110" spans="1:7" x14ac:dyDescent="0.25">
      <c r="A110" s="173"/>
      <c r="B110" s="173" t="s">
        <v>218</v>
      </c>
      <c r="C110" s="174"/>
      <c r="D110" s="174"/>
      <c r="E110" s="175">
        <f t="shared" si="6"/>
        <v>0</v>
      </c>
      <c r="F110" s="171"/>
      <c r="G110" s="243"/>
    </row>
    <row r="111" spans="1:7" x14ac:dyDescent="0.25">
      <c r="A111" s="176" t="s">
        <v>305</v>
      </c>
      <c r="B111" s="176" t="s">
        <v>306</v>
      </c>
      <c r="C111" s="177"/>
      <c r="D111" s="177"/>
      <c r="E111" s="178">
        <f>+SUM(E112:E114)</f>
        <v>0</v>
      </c>
      <c r="F111" s="171"/>
      <c r="G111" s="243"/>
    </row>
    <row r="112" spans="1:7" x14ac:dyDescent="0.25">
      <c r="A112" s="173"/>
      <c r="B112" s="173" t="s">
        <v>307</v>
      </c>
      <c r="C112" s="174"/>
      <c r="D112" s="174"/>
      <c r="E112" s="175">
        <f>+C112*D112</f>
        <v>0</v>
      </c>
      <c r="F112" s="171"/>
      <c r="G112" s="243"/>
    </row>
    <row r="113" spans="1:7" x14ac:dyDescent="0.25">
      <c r="A113" s="173"/>
      <c r="B113" s="173" t="s">
        <v>308</v>
      </c>
      <c r="C113" s="174"/>
      <c r="D113" s="174"/>
      <c r="E113" s="175">
        <f>+C113*D113</f>
        <v>0</v>
      </c>
      <c r="F113" s="171"/>
      <c r="G113" s="243"/>
    </row>
    <row r="114" spans="1:7" x14ac:dyDescent="0.25">
      <c r="A114" s="173"/>
      <c r="B114" s="173" t="s">
        <v>218</v>
      </c>
      <c r="C114" s="174"/>
      <c r="D114" s="174"/>
      <c r="E114" s="175">
        <f>+C114*D114</f>
        <v>0</v>
      </c>
      <c r="F114" s="171"/>
      <c r="G114" s="243"/>
    </row>
    <row r="115" spans="1:7" x14ac:dyDescent="0.25">
      <c r="A115" s="176" t="s">
        <v>309</v>
      </c>
      <c r="B115" s="176" t="s">
        <v>310</v>
      </c>
      <c r="C115" s="177"/>
      <c r="D115" s="177"/>
      <c r="E115" s="178">
        <f>+SUM(E116:E119)</f>
        <v>0</v>
      </c>
      <c r="F115" s="171"/>
      <c r="G115" s="243"/>
    </row>
    <row r="116" spans="1:7" x14ac:dyDescent="0.25">
      <c r="A116" s="173"/>
      <c r="B116" s="173" t="s">
        <v>311</v>
      </c>
      <c r="C116" s="174"/>
      <c r="D116" s="174"/>
      <c r="E116" s="175">
        <f>+C116*D116</f>
        <v>0</v>
      </c>
      <c r="F116" s="171"/>
      <c r="G116" s="243"/>
    </row>
    <row r="117" spans="1:7" x14ac:dyDescent="0.25">
      <c r="A117" s="173"/>
      <c r="B117" s="173" t="s">
        <v>312</v>
      </c>
      <c r="C117" s="174"/>
      <c r="D117" s="174"/>
      <c r="E117" s="175">
        <f>+C117*D117</f>
        <v>0</v>
      </c>
      <c r="F117" s="171"/>
      <c r="G117" s="243"/>
    </row>
    <row r="118" spans="1:7" x14ac:dyDescent="0.25">
      <c r="A118" s="173"/>
      <c r="B118" s="173" t="s">
        <v>313</v>
      </c>
      <c r="C118" s="174"/>
      <c r="D118" s="174"/>
      <c r="E118" s="175">
        <f>+C118*D118</f>
        <v>0</v>
      </c>
      <c r="F118" s="171"/>
      <c r="G118" s="243"/>
    </row>
    <row r="119" spans="1:7" x14ac:dyDescent="0.25">
      <c r="A119" s="173"/>
      <c r="B119" s="173" t="s">
        <v>218</v>
      </c>
      <c r="C119" s="174"/>
      <c r="D119" s="174"/>
      <c r="E119" s="175">
        <f>+C119*D119</f>
        <v>0</v>
      </c>
      <c r="F119" s="171"/>
      <c r="G119" s="243"/>
    </row>
    <row r="120" spans="1:7" x14ac:dyDescent="0.25">
      <c r="A120" s="176" t="s">
        <v>314</v>
      </c>
      <c r="B120" s="176" t="s">
        <v>315</v>
      </c>
      <c r="C120" s="177"/>
      <c r="D120" s="177"/>
      <c r="E120" s="178">
        <f>+SUM(E121:E124)</f>
        <v>0</v>
      </c>
      <c r="F120" s="171"/>
      <c r="G120" s="243"/>
    </row>
    <row r="121" spans="1:7" x14ac:dyDescent="0.25">
      <c r="A121" s="173"/>
      <c r="B121" s="173" t="s">
        <v>316</v>
      </c>
      <c r="C121" s="174"/>
      <c r="D121" s="174"/>
      <c r="E121" s="175">
        <f>+C121*D121</f>
        <v>0</v>
      </c>
      <c r="F121" s="171"/>
      <c r="G121" s="243"/>
    </row>
    <row r="122" spans="1:7" x14ac:dyDescent="0.25">
      <c r="A122" s="173"/>
      <c r="B122" s="173" t="s">
        <v>317</v>
      </c>
      <c r="C122" s="174"/>
      <c r="D122" s="174"/>
      <c r="E122" s="175">
        <f>+C122*D122</f>
        <v>0</v>
      </c>
      <c r="F122" s="171"/>
      <c r="G122" s="243"/>
    </row>
    <row r="123" spans="1:7" x14ac:dyDescent="0.25">
      <c r="A123" s="173"/>
      <c r="B123" s="173" t="s">
        <v>318</v>
      </c>
      <c r="C123" s="174"/>
      <c r="D123" s="174"/>
      <c r="E123" s="175">
        <f>+C123*D123</f>
        <v>0</v>
      </c>
      <c r="F123" s="171"/>
      <c r="G123" s="243"/>
    </row>
    <row r="124" spans="1:7" x14ac:dyDescent="0.25">
      <c r="A124" s="173"/>
      <c r="B124" s="173" t="s">
        <v>218</v>
      </c>
      <c r="C124" s="174"/>
      <c r="D124" s="174"/>
      <c r="E124" s="175">
        <f>+C124*D124</f>
        <v>0</v>
      </c>
      <c r="F124" s="171"/>
      <c r="G124" s="243"/>
    </row>
    <row r="125" spans="1:7" x14ac:dyDescent="0.25">
      <c r="A125" s="176" t="s">
        <v>319</v>
      </c>
      <c r="B125" s="176" t="s">
        <v>320</v>
      </c>
      <c r="C125" s="177"/>
      <c r="D125" s="177"/>
      <c r="E125" s="178">
        <f>+SUM(E126:E130)</f>
        <v>0</v>
      </c>
      <c r="F125" s="171"/>
      <c r="G125" s="243"/>
    </row>
    <row r="126" spans="1:7" x14ac:dyDescent="0.25">
      <c r="A126" s="173"/>
      <c r="B126" s="173" t="s">
        <v>321</v>
      </c>
      <c r="C126" s="174"/>
      <c r="D126" s="174"/>
      <c r="E126" s="175">
        <f>+C126*D126</f>
        <v>0</v>
      </c>
      <c r="F126" s="171"/>
      <c r="G126" s="243"/>
    </row>
    <row r="127" spans="1:7" x14ac:dyDescent="0.25">
      <c r="A127" s="173"/>
      <c r="B127" s="173" t="s">
        <v>322</v>
      </c>
      <c r="C127" s="174"/>
      <c r="D127" s="174"/>
      <c r="E127" s="175">
        <f>+C127*D127</f>
        <v>0</v>
      </c>
      <c r="F127" s="171"/>
      <c r="G127" s="243"/>
    </row>
    <row r="128" spans="1:7" x14ac:dyDescent="0.25">
      <c r="A128" s="173"/>
      <c r="B128" s="173" t="s">
        <v>323</v>
      </c>
      <c r="C128" s="174"/>
      <c r="D128" s="174"/>
      <c r="E128" s="175">
        <f>+C128*D128</f>
        <v>0</v>
      </c>
      <c r="F128" s="171"/>
      <c r="G128" s="243"/>
    </row>
    <row r="129" spans="1:7" x14ac:dyDescent="0.25">
      <c r="A129" s="173"/>
      <c r="B129" s="173" t="s">
        <v>324</v>
      </c>
      <c r="C129" s="174"/>
      <c r="D129" s="174"/>
      <c r="E129" s="175">
        <f>+C129*D129</f>
        <v>0</v>
      </c>
      <c r="F129" s="171"/>
      <c r="G129" s="243"/>
    </row>
    <row r="130" spans="1:7" x14ac:dyDescent="0.25">
      <c r="A130" s="173"/>
      <c r="B130" s="173" t="s">
        <v>218</v>
      </c>
      <c r="C130" s="174"/>
      <c r="D130" s="174"/>
      <c r="E130" s="175">
        <f>+C130*D130</f>
        <v>0</v>
      </c>
      <c r="F130" s="171"/>
      <c r="G130" s="243"/>
    </row>
    <row r="131" spans="1:7" x14ac:dyDescent="0.25">
      <c r="A131" s="176" t="s">
        <v>325</v>
      </c>
      <c r="B131" s="176" t="s">
        <v>326</v>
      </c>
      <c r="C131" s="177"/>
      <c r="D131" s="177"/>
      <c r="E131" s="178">
        <f>+SUM(E132:E136)</f>
        <v>0</v>
      </c>
      <c r="F131" s="171"/>
      <c r="G131" s="243"/>
    </row>
    <row r="132" spans="1:7" x14ac:dyDescent="0.25">
      <c r="A132" s="173"/>
      <c r="B132" s="173" t="s">
        <v>327</v>
      </c>
      <c r="C132" s="174"/>
      <c r="D132" s="174"/>
      <c r="E132" s="175">
        <f>+C132*D132</f>
        <v>0</v>
      </c>
      <c r="F132" s="171"/>
      <c r="G132" s="243"/>
    </row>
    <row r="133" spans="1:7" x14ac:dyDescent="0.25">
      <c r="A133" s="173"/>
      <c r="B133" s="173" t="s">
        <v>328</v>
      </c>
      <c r="C133" s="174"/>
      <c r="D133" s="174"/>
      <c r="E133" s="175">
        <f>+C133*D133</f>
        <v>0</v>
      </c>
      <c r="F133" s="171"/>
      <c r="G133" s="243"/>
    </row>
    <row r="134" spans="1:7" x14ac:dyDescent="0.25">
      <c r="A134" s="173"/>
      <c r="B134" s="173" t="s">
        <v>329</v>
      </c>
      <c r="C134" s="174"/>
      <c r="D134" s="174"/>
      <c r="E134" s="175">
        <f>+C134*D134</f>
        <v>0</v>
      </c>
      <c r="F134" s="171"/>
      <c r="G134" s="243"/>
    </row>
    <row r="135" spans="1:7" x14ac:dyDescent="0.25">
      <c r="A135" s="173"/>
      <c r="B135" s="173" t="s">
        <v>330</v>
      </c>
      <c r="C135" s="174"/>
      <c r="D135" s="174"/>
      <c r="E135" s="175">
        <f>+C135*D135</f>
        <v>0</v>
      </c>
      <c r="F135" s="171"/>
      <c r="G135" s="243"/>
    </row>
    <row r="136" spans="1:7" x14ac:dyDescent="0.25">
      <c r="A136" s="173"/>
      <c r="B136" s="173" t="s">
        <v>218</v>
      </c>
      <c r="C136" s="174"/>
      <c r="D136" s="174"/>
      <c r="E136" s="175">
        <f>+C136*D136</f>
        <v>0</v>
      </c>
      <c r="F136" s="171"/>
      <c r="G136" s="243"/>
    </row>
    <row r="137" spans="1:7" s="179" customFormat="1" x14ac:dyDescent="0.25">
      <c r="A137" s="173"/>
      <c r="B137" s="173"/>
      <c r="C137" s="174"/>
      <c r="D137" s="174"/>
      <c r="E137" s="175"/>
      <c r="F137" s="171"/>
      <c r="G137" s="244"/>
    </row>
    <row r="138" spans="1:7" x14ac:dyDescent="0.25">
      <c r="A138" s="168" t="s">
        <v>331</v>
      </c>
      <c r="B138" s="168" t="s">
        <v>332</v>
      </c>
      <c r="C138" s="169"/>
      <c r="D138" s="169"/>
      <c r="E138" s="170">
        <f>+SUM(E139,E147,E153)</f>
        <v>0</v>
      </c>
      <c r="F138" s="171"/>
      <c r="G138" s="243"/>
    </row>
    <row r="139" spans="1:7" x14ac:dyDescent="0.2">
      <c r="A139" s="180" t="s">
        <v>333</v>
      </c>
      <c r="B139" s="180" t="s">
        <v>334</v>
      </c>
      <c r="C139" s="181"/>
      <c r="D139" s="181"/>
      <c r="E139" s="182">
        <f>+SUM(E140:E146)</f>
        <v>0</v>
      </c>
      <c r="F139" s="171"/>
      <c r="G139" s="243"/>
    </row>
    <row r="140" spans="1:7" x14ac:dyDescent="0.2">
      <c r="A140" s="183"/>
      <c r="B140" s="183" t="s">
        <v>335</v>
      </c>
      <c r="C140" s="184"/>
      <c r="D140" s="184"/>
      <c r="E140" s="185">
        <f t="shared" ref="E140:E146" si="7">+C140*D140</f>
        <v>0</v>
      </c>
      <c r="F140" s="171"/>
      <c r="G140" s="243"/>
    </row>
    <row r="141" spans="1:7" x14ac:dyDescent="0.2">
      <c r="A141" s="183"/>
      <c r="B141" s="183" t="s">
        <v>336</v>
      </c>
      <c r="C141" s="184"/>
      <c r="D141" s="184"/>
      <c r="E141" s="185">
        <f t="shared" si="7"/>
        <v>0</v>
      </c>
      <c r="F141" s="171"/>
      <c r="G141" s="243"/>
    </row>
    <row r="142" spans="1:7" x14ac:dyDescent="0.2">
      <c r="A142" s="183"/>
      <c r="B142" s="183" t="s">
        <v>337</v>
      </c>
      <c r="C142" s="184"/>
      <c r="D142" s="184"/>
      <c r="E142" s="185">
        <f t="shared" si="7"/>
        <v>0</v>
      </c>
      <c r="F142" s="171"/>
      <c r="G142" s="243"/>
    </row>
    <row r="143" spans="1:7" x14ac:dyDescent="0.2">
      <c r="A143" s="183"/>
      <c r="B143" s="183" t="s">
        <v>338</v>
      </c>
      <c r="C143" s="184"/>
      <c r="D143" s="184"/>
      <c r="E143" s="185">
        <f t="shared" si="7"/>
        <v>0</v>
      </c>
      <c r="F143" s="171"/>
      <c r="G143" s="243"/>
    </row>
    <row r="144" spans="1:7" x14ac:dyDescent="0.2">
      <c r="A144" s="183"/>
      <c r="B144" s="183" t="s">
        <v>339</v>
      </c>
      <c r="C144" s="184"/>
      <c r="D144" s="184"/>
      <c r="E144" s="185">
        <f t="shared" si="7"/>
        <v>0</v>
      </c>
      <c r="F144" s="171"/>
      <c r="G144" s="243"/>
    </row>
    <row r="145" spans="1:7" x14ac:dyDescent="0.2">
      <c r="A145" s="183"/>
      <c r="B145" s="183" t="s">
        <v>340</v>
      </c>
      <c r="C145" s="184"/>
      <c r="D145" s="184"/>
      <c r="E145" s="185">
        <f t="shared" si="7"/>
        <v>0</v>
      </c>
      <c r="F145" s="171"/>
      <c r="G145" s="243"/>
    </row>
    <row r="146" spans="1:7" x14ac:dyDescent="0.2">
      <c r="A146" s="183"/>
      <c r="B146" s="183" t="s">
        <v>218</v>
      </c>
      <c r="C146" s="184"/>
      <c r="D146" s="184"/>
      <c r="E146" s="185">
        <f t="shared" si="7"/>
        <v>0</v>
      </c>
      <c r="F146" s="171"/>
      <c r="G146" s="243"/>
    </row>
    <row r="147" spans="1:7" x14ac:dyDescent="0.2">
      <c r="A147" s="180" t="s">
        <v>341</v>
      </c>
      <c r="B147" s="180" t="s">
        <v>342</v>
      </c>
      <c r="C147" s="181"/>
      <c r="D147" s="181"/>
      <c r="E147" s="182">
        <f>+SUM(E148:E152)</f>
        <v>0</v>
      </c>
      <c r="F147" s="171"/>
      <c r="G147" s="243"/>
    </row>
    <row r="148" spans="1:7" x14ac:dyDescent="0.2">
      <c r="A148" s="183"/>
      <c r="B148" s="183" t="s">
        <v>343</v>
      </c>
      <c r="C148" s="184"/>
      <c r="D148" s="184"/>
      <c r="E148" s="185">
        <f>+C148*D148</f>
        <v>0</v>
      </c>
      <c r="F148" s="171"/>
      <c r="G148" s="243"/>
    </row>
    <row r="149" spans="1:7" x14ac:dyDescent="0.2">
      <c r="A149" s="183"/>
      <c r="B149" s="183" t="s">
        <v>344</v>
      </c>
      <c r="C149" s="184"/>
      <c r="D149" s="184"/>
      <c r="E149" s="185">
        <f>+C149*D149</f>
        <v>0</v>
      </c>
      <c r="F149" s="171"/>
      <c r="G149" s="243"/>
    </row>
    <row r="150" spans="1:7" x14ac:dyDescent="0.2">
      <c r="A150" s="183"/>
      <c r="B150" s="183" t="s">
        <v>345</v>
      </c>
      <c r="C150" s="184"/>
      <c r="D150" s="184"/>
      <c r="E150" s="185">
        <f>+C150*D150</f>
        <v>0</v>
      </c>
      <c r="F150" s="171"/>
      <c r="G150" s="243"/>
    </row>
    <row r="151" spans="1:7" x14ac:dyDescent="0.2">
      <c r="A151" s="183"/>
      <c r="B151" s="183" t="s">
        <v>346</v>
      </c>
      <c r="C151" s="184"/>
      <c r="D151" s="184"/>
      <c r="E151" s="185"/>
      <c r="F151" s="171"/>
      <c r="G151" s="243"/>
    </row>
    <row r="152" spans="1:7" x14ac:dyDescent="0.2">
      <c r="A152" s="183"/>
      <c r="B152" s="183" t="s">
        <v>218</v>
      </c>
      <c r="C152" s="184"/>
      <c r="D152" s="184"/>
      <c r="E152" s="185">
        <f>+C152*D152</f>
        <v>0</v>
      </c>
      <c r="F152" s="171"/>
      <c r="G152" s="243"/>
    </row>
    <row r="153" spans="1:7" x14ac:dyDescent="0.2">
      <c r="A153" s="180" t="s">
        <v>347</v>
      </c>
      <c r="B153" s="180" t="s">
        <v>348</v>
      </c>
      <c r="C153" s="181"/>
      <c r="D153" s="181"/>
      <c r="E153" s="182">
        <f>+SUM(E154:E160)</f>
        <v>0</v>
      </c>
      <c r="F153" s="171"/>
      <c r="G153" s="243"/>
    </row>
    <row r="154" spans="1:7" x14ac:dyDescent="0.2">
      <c r="A154" s="183"/>
      <c r="B154" s="183" t="s">
        <v>349</v>
      </c>
      <c r="C154" s="184"/>
      <c r="D154" s="184"/>
      <c r="E154" s="185">
        <f>+C154*D154</f>
        <v>0</v>
      </c>
      <c r="F154" s="171"/>
      <c r="G154" s="243"/>
    </row>
    <row r="155" spans="1:7" x14ac:dyDescent="0.2">
      <c r="A155" s="183"/>
      <c r="B155" s="183" t="s">
        <v>350</v>
      </c>
      <c r="C155" s="184"/>
      <c r="D155" s="184"/>
      <c r="E155" s="185"/>
      <c r="F155" s="171"/>
      <c r="G155" s="243"/>
    </row>
    <row r="156" spans="1:7" x14ac:dyDescent="0.2">
      <c r="A156" s="183"/>
      <c r="B156" s="183" t="s">
        <v>351</v>
      </c>
      <c r="C156" s="184"/>
      <c r="D156" s="184"/>
      <c r="E156" s="185">
        <f>+C156*D156</f>
        <v>0</v>
      </c>
      <c r="F156" s="171"/>
      <c r="G156" s="243"/>
    </row>
    <row r="157" spans="1:7" x14ac:dyDescent="0.2">
      <c r="A157" s="183"/>
      <c r="B157" s="183" t="s">
        <v>83</v>
      </c>
      <c r="C157" s="184"/>
      <c r="D157" s="184"/>
      <c r="E157" s="185">
        <f>+C157*D157</f>
        <v>0</v>
      </c>
      <c r="F157" s="171"/>
      <c r="G157" s="243"/>
    </row>
    <row r="158" spans="1:7" x14ac:dyDescent="0.2">
      <c r="A158" s="183"/>
      <c r="B158" s="183" t="s">
        <v>84</v>
      </c>
      <c r="C158" s="184"/>
      <c r="D158" s="184"/>
      <c r="E158" s="185">
        <f>+C158*D158</f>
        <v>0</v>
      </c>
      <c r="F158" s="171"/>
      <c r="G158" s="243"/>
    </row>
    <row r="159" spans="1:7" x14ac:dyDescent="0.2">
      <c r="A159" s="183"/>
      <c r="B159" s="183" t="s">
        <v>459</v>
      </c>
      <c r="C159" s="184"/>
      <c r="D159" s="184"/>
      <c r="E159" s="185"/>
      <c r="F159" s="171"/>
      <c r="G159" s="243"/>
    </row>
    <row r="160" spans="1:7" x14ac:dyDescent="0.2">
      <c r="A160" s="183"/>
      <c r="B160" s="183" t="s">
        <v>218</v>
      </c>
      <c r="C160" s="184"/>
      <c r="D160" s="184"/>
      <c r="E160" s="185">
        <f>+C160*D160</f>
        <v>0</v>
      </c>
      <c r="F160" s="171"/>
      <c r="G160" s="243"/>
    </row>
    <row r="161" spans="2:7" x14ac:dyDescent="0.25">
      <c r="B161" s="246"/>
      <c r="G161" s="243"/>
    </row>
    <row r="162" spans="2:7" x14ac:dyDescent="0.25">
      <c r="G162" s="243"/>
    </row>
  </sheetData>
  <mergeCells count="1">
    <mergeCell ref="A1:F1"/>
  </mergeCells>
  <pageMargins left="0.78740157499999996" right="0.78740157499999996" top="0.984251969" bottom="0.984251969" header="0.4921259845" footer="0.4921259845"/>
  <pageSetup paperSize="9" scale="69" orientation="portrait" horizontalDpi="300" verticalDpi="300" r:id="rId1"/>
  <headerFooter alignWithMargins="0"/>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IV68"/>
  <sheetViews>
    <sheetView zoomScale="90" zoomScaleNormal="90" workbookViewId="0">
      <selection activeCell="G25" sqref="G25"/>
    </sheetView>
  </sheetViews>
  <sheetFormatPr baseColWidth="10" defaultRowHeight="15.75" x14ac:dyDescent="0.25"/>
  <cols>
    <col min="1" max="1" width="51.5703125" style="138" customWidth="1"/>
    <col min="2" max="2" width="9.42578125" style="138" bestFit="1" customWidth="1"/>
    <col min="3" max="3" width="14.28515625" style="138" bestFit="1" customWidth="1"/>
    <col min="4" max="4" width="16.85546875" style="138" customWidth="1"/>
    <col min="5" max="8" width="11.7109375" style="138" bestFit="1" customWidth="1"/>
    <col min="9" max="9" width="12.7109375" style="138" bestFit="1" customWidth="1"/>
    <col min="10" max="256" width="11.42578125" style="138"/>
    <col min="257" max="257" width="51.5703125" style="138" customWidth="1"/>
    <col min="258" max="258" width="9.42578125" style="138" bestFit="1" customWidth="1"/>
    <col min="259" max="259" width="14.28515625" style="138" bestFit="1" customWidth="1"/>
    <col min="260" max="260" width="16.85546875" style="138" customWidth="1"/>
    <col min="261" max="264" width="11.7109375" style="138" bestFit="1" customWidth="1"/>
    <col min="265" max="265" width="12.7109375" style="138" bestFit="1" customWidth="1"/>
    <col min="266" max="512" width="11.42578125" style="138"/>
    <col min="513" max="513" width="51.5703125" style="138" customWidth="1"/>
    <col min="514" max="514" width="9.42578125" style="138" bestFit="1" customWidth="1"/>
    <col min="515" max="515" width="14.28515625" style="138" bestFit="1" customWidth="1"/>
    <col min="516" max="516" width="16.85546875" style="138" customWidth="1"/>
    <col min="517" max="520" width="11.7109375" style="138" bestFit="1" customWidth="1"/>
    <col min="521" max="521" width="12.7109375" style="138" bestFit="1" customWidth="1"/>
    <col min="522" max="768" width="11.42578125" style="138"/>
    <col min="769" max="769" width="51.5703125" style="138" customWidth="1"/>
    <col min="770" max="770" width="9.42578125" style="138" bestFit="1" customWidth="1"/>
    <col min="771" max="771" width="14.28515625" style="138" bestFit="1" customWidth="1"/>
    <col min="772" max="772" width="16.85546875" style="138" customWidth="1"/>
    <col min="773" max="776" width="11.7109375" style="138" bestFit="1" customWidth="1"/>
    <col min="777" max="777" width="12.7109375" style="138" bestFit="1" customWidth="1"/>
    <col min="778" max="1024" width="11.42578125" style="138"/>
    <col min="1025" max="1025" width="51.5703125" style="138" customWidth="1"/>
    <col min="1026" max="1026" width="9.42578125" style="138" bestFit="1" customWidth="1"/>
    <col min="1027" max="1027" width="14.28515625" style="138" bestFit="1" customWidth="1"/>
    <col min="1028" max="1028" width="16.85546875" style="138" customWidth="1"/>
    <col min="1029" max="1032" width="11.7109375" style="138" bestFit="1" customWidth="1"/>
    <col min="1033" max="1033" width="12.7109375" style="138" bestFit="1" customWidth="1"/>
    <col min="1034" max="1280" width="11.42578125" style="138"/>
    <col min="1281" max="1281" width="51.5703125" style="138" customWidth="1"/>
    <col min="1282" max="1282" width="9.42578125" style="138" bestFit="1" customWidth="1"/>
    <col min="1283" max="1283" width="14.28515625" style="138" bestFit="1" customWidth="1"/>
    <col min="1284" max="1284" width="16.85546875" style="138" customWidth="1"/>
    <col min="1285" max="1288" width="11.7109375" style="138" bestFit="1" customWidth="1"/>
    <col min="1289" max="1289" width="12.7109375" style="138" bestFit="1" customWidth="1"/>
    <col min="1290" max="1536" width="11.42578125" style="138"/>
    <col min="1537" max="1537" width="51.5703125" style="138" customWidth="1"/>
    <col min="1538" max="1538" width="9.42578125" style="138" bestFit="1" customWidth="1"/>
    <col min="1539" max="1539" width="14.28515625" style="138" bestFit="1" customWidth="1"/>
    <col min="1540" max="1540" width="16.85546875" style="138" customWidth="1"/>
    <col min="1541" max="1544" width="11.7109375" style="138" bestFit="1" customWidth="1"/>
    <col min="1545" max="1545" width="12.7109375" style="138" bestFit="1" customWidth="1"/>
    <col min="1546" max="1792" width="11.42578125" style="138"/>
    <col min="1793" max="1793" width="51.5703125" style="138" customWidth="1"/>
    <col min="1794" max="1794" width="9.42578125" style="138" bestFit="1" customWidth="1"/>
    <col min="1795" max="1795" width="14.28515625" style="138" bestFit="1" customWidth="1"/>
    <col min="1796" max="1796" width="16.85546875" style="138" customWidth="1"/>
    <col min="1797" max="1800" width="11.7109375" style="138" bestFit="1" customWidth="1"/>
    <col min="1801" max="1801" width="12.7109375" style="138" bestFit="1" customWidth="1"/>
    <col min="1802" max="2048" width="11.42578125" style="138"/>
    <col min="2049" max="2049" width="51.5703125" style="138" customWidth="1"/>
    <col min="2050" max="2050" width="9.42578125" style="138" bestFit="1" customWidth="1"/>
    <col min="2051" max="2051" width="14.28515625" style="138" bestFit="1" customWidth="1"/>
    <col min="2052" max="2052" width="16.85546875" style="138" customWidth="1"/>
    <col min="2053" max="2056" width="11.7109375" style="138" bestFit="1" customWidth="1"/>
    <col min="2057" max="2057" width="12.7109375" style="138" bestFit="1" customWidth="1"/>
    <col min="2058" max="2304" width="11.42578125" style="138"/>
    <col min="2305" max="2305" width="51.5703125" style="138" customWidth="1"/>
    <col min="2306" max="2306" width="9.42578125" style="138" bestFit="1" customWidth="1"/>
    <col min="2307" max="2307" width="14.28515625" style="138" bestFit="1" customWidth="1"/>
    <col min="2308" max="2308" width="16.85546875" style="138" customWidth="1"/>
    <col min="2309" max="2312" width="11.7109375" style="138" bestFit="1" customWidth="1"/>
    <col min="2313" max="2313" width="12.7109375" style="138" bestFit="1" customWidth="1"/>
    <col min="2314" max="2560" width="11.42578125" style="138"/>
    <col min="2561" max="2561" width="51.5703125" style="138" customWidth="1"/>
    <col min="2562" max="2562" width="9.42578125" style="138" bestFit="1" customWidth="1"/>
    <col min="2563" max="2563" width="14.28515625" style="138" bestFit="1" customWidth="1"/>
    <col min="2564" max="2564" width="16.85546875" style="138" customWidth="1"/>
    <col min="2565" max="2568" width="11.7109375" style="138" bestFit="1" customWidth="1"/>
    <col min="2569" max="2569" width="12.7109375" style="138" bestFit="1" customWidth="1"/>
    <col min="2570" max="2816" width="11.42578125" style="138"/>
    <col min="2817" max="2817" width="51.5703125" style="138" customWidth="1"/>
    <col min="2818" max="2818" width="9.42578125" style="138" bestFit="1" customWidth="1"/>
    <col min="2819" max="2819" width="14.28515625" style="138" bestFit="1" customWidth="1"/>
    <col min="2820" max="2820" width="16.85546875" style="138" customWidth="1"/>
    <col min="2821" max="2824" width="11.7109375" style="138" bestFit="1" customWidth="1"/>
    <col min="2825" max="2825" width="12.7109375" style="138" bestFit="1" customWidth="1"/>
    <col min="2826" max="3072" width="11.42578125" style="138"/>
    <col min="3073" max="3073" width="51.5703125" style="138" customWidth="1"/>
    <col min="3074" max="3074" width="9.42578125" style="138" bestFit="1" customWidth="1"/>
    <col min="3075" max="3075" width="14.28515625" style="138" bestFit="1" customWidth="1"/>
    <col min="3076" max="3076" width="16.85546875" style="138" customWidth="1"/>
    <col min="3077" max="3080" width="11.7109375" style="138" bestFit="1" customWidth="1"/>
    <col min="3081" max="3081" width="12.7109375" style="138" bestFit="1" customWidth="1"/>
    <col min="3082" max="3328" width="11.42578125" style="138"/>
    <col min="3329" max="3329" width="51.5703125" style="138" customWidth="1"/>
    <col min="3330" max="3330" width="9.42578125" style="138" bestFit="1" customWidth="1"/>
    <col min="3331" max="3331" width="14.28515625" style="138" bestFit="1" customWidth="1"/>
    <col min="3332" max="3332" width="16.85546875" style="138" customWidth="1"/>
    <col min="3333" max="3336" width="11.7109375" style="138" bestFit="1" customWidth="1"/>
    <col min="3337" max="3337" width="12.7109375" style="138" bestFit="1" customWidth="1"/>
    <col min="3338" max="3584" width="11.42578125" style="138"/>
    <col min="3585" max="3585" width="51.5703125" style="138" customWidth="1"/>
    <col min="3586" max="3586" width="9.42578125" style="138" bestFit="1" customWidth="1"/>
    <col min="3587" max="3587" width="14.28515625" style="138" bestFit="1" customWidth="1"/>
    <col min="3588" max="3588" width="16.85546875" style="138" customWidth="1"/>
    <col min="3589" max="3592" width="11.7109375" style="138" bestFit="1" customWidth="1"/>
    <col min="3593" max="3593" width="12.7109375" style="138" bestFit="1" customWidth="1"/>
    <col min="3594" max="3840" width="11.42578125" style="138"/>
    <col min="3841" max="3841" width="51.5703125" style="138" customWidth="1"/>
    <col min="3842" max="3842" width="9.42578125" style="138" bestFit="1" customWidth="1"/>
    <col min="3843" max="3843" width="14.28515625" style="138" bestFit="1" customWidth="1"/>
    <col min="3844" max="3844" width="16.85546875" style="138" customWidth="1"/>
    <col min="3845" max="3848" width="11.7109375" style="138" bestFit="1" customWidth="1"/>
    <col min="3849" max="3849" width="12.7109375" style="138" bestFit="1" customWidth="1"/>
    <col min="3850" max="4096" width="11.42578125" style="138"/>
    <col min="4097" max="4097" width="51.5703125" style="138" customWidth="1"/>
    <col min="4098" max="4098" width="9.42578125" style="138" bestFit="1" customWidth="1"/>
    <col min="4099" max="4099" width="14.28515625" style="138" bestFit="1" customWidth="1"/>
    <col min="4100" max="4100" width="16.85546875" style="138" customWidth="1"/>
    <col min="4101" max="4104" width="11.7109375" style="138" bestFit="1" customWidth="1"/>
    <col min="4105" max="4105" width="12.7109375" style="138" bestFit="1" customWidth="1"/>
    <col min="4106" max="4352" width="11.42578125" style="138"/>
    <col min="4353" max="4353" width="51.5703125" style="138" customWidth="1"/>
    <col min="4354" max="4354" width="9.42578125" style="138" bestFit="1" customWidth="1"/>
    <col min="4355" max="4355" width="14.28515625" style="138" bestFit="1" customWidth="1"/>
    <col min="4356" max="4356" width="16.85546875" style="138" customWidth="1"/>
    <col min="4357" max="4360" width="11.7109375" style="138" bestFit="1" customWidth="1"/>
    <col min="4361" max="4361" width="12.7109375" style="138" bestFit="1" customWidth="1"/>
    <col min="4362" max="4608" width="11.42578125" style="138"/>
    <col min="4609" max="4609" width="51.5703125" style="138" customWidth="1"/>
    <col min="4610" max="4610" width="9.42578125" style="138" bestFit="1" customWidth="1"/>
    <col min="4611" max="4611" width="14.28515625" style="138" bestFit="1" customWidth="1"/>
    <col min="4612" max="4612" width="16.85546875" style="138" customWidth="1"/>
    <col min="4613" max="4616" width="11.7109375" style="138" bestFit="1" customWidth="1"/>
    <col min="4617" max="4617" width="12.7109375" style="138" bestFit="1" customWidth="1"/>
    <col min="4618" max="4864" width="11.42578125" style="138"/>
    <col min="4865" max="4865" width="51.5703125" style="138" customWidth="1"/>
    <col min="4866" max="4866" width="9.42578125" style="138" bestFit="1" customWidth="1"/>
    <col min="4867" max="4867" width="14.28515625" style="138" bestFit="1" customWidth="1"/>
    <col min="4868" max="4868" width="16.85546875" style="138" customWidth="1"/>
    <col min="4869" max="4872" width="11.7109375" style="138" bestFit="1" customWidth="1"/>
    <col min="4873" max="4873" width="12.7109375" style="138" bestFit="1" customWidth="1"/>
    <col min="4874" max="5120" width="11.42578125" style="138"/>
    <col min="5121" max="5121" width="51.5703125" style="138" customWidth="1"/>
    <col min="5122" max="5122" width="9.42578125" style="138" bestFit="1" customWidth="1"/>
    <col min="5123" max="5123" width="14.28515625" style="138" bestFit="1" customWidth="1"/>
    <col min="5124" max="5124" width="16.85546875" style="138" customWidth="1"/>
    <col min="5125" max="5128" width="11.7109375" style="138" bestFit="1" customWidth="1"/>
    <col min="5129" max="5129" width="12.7109375" style="138" bestFit="1" customWidth="1"/>
    <col min="5130" max="5376" width="11.42578125" style="138"/>
    <col min="5377" max="5377" width="51.5703125" style="138" customWidth="1"/>
    <col min="5378" max="5378" width="9.42578125" style="138" bestFit="1" customWidth="1"/>
    <col min="5379" max="5379" width="14.28515625" style="138" bestFit="1" customWidth="1"/>
    <col min="5380" max="5380" width="16.85546875" style="138" customWidth="1"/>
    <col min="5381" max="5384" width="11.7109375" style="138" bestFit="1" customWidth="1"/>
    <col min="5385" max="5385" width="12.7109375" style="138" bestFit="1" customWidth="1"/>
    <col min="5386" max="5632" width="11.42578125" style="138"/>
    <col min="5633" max="5633" width="51.5703125" style="138" customWidth="1"/>
    <col min="5634" max="5634" width="9.42578125" style="138" bestFit="1" customWidth="1"/>
    <col min="5635" max="5635" width="14.28515625" style="138" bestFit="1" customWidth="1"/>
    <col min="5636" max="5636" width="16.85546875" style="138" customWidth="1"/>
    <col min="5637" max="5640" width="11.7109375" style="138" bestFit="1" customWidth="1"/>
    <col min="5641" max="5641" width="12.7109375" style="138" bestFit="1" customWidth="1"/>
    <col min="5642" max="5888" width="11.42578125" style="138"/>
    <col min="5889" max="5889" width="51.5703125" style="138" customWidth="1"/>
    <col min="5890" max="5890" width="9.42578125" style="138" bestFit="1" customWidth="1"/>
    <col min="5891" max="5891" width="14.28515625" style="138" bestFit="1" customWidth="1"/>
    <col min="5892" max="5892" width="16.85546875" style="138" customWidth="1"/>
    <col min="5893" max="5896" width="11.7109375" style="138" bestFit="1" customWidth="1"/>
    <col min="5897" max="5897" width="12.7109375" style="138" bestFit="1" customWidth="1"/>
    <col min="5898" max="6144" width="11.42578125" style="138"/>
    <col min="6145" max="6145" width="51.5703125" style="138" customWidth="1"/>
    <col min="6146" max="6146" width="9.42578125" style="138" bestFit="1" customWidth="1"/>
    <col min="6147" max="6147" width="14.28515625" style="138" bestFit="1" customWidth="1"/>
    <col min="6148" max="6148" width="16.85546875" style="138" customWidth="1"/>
    <col min="6149" max="6152" width="11.7109375" style="138" bestFit="1" customWidth="1"/>
    <col min="6153" max="6153" width="12.7109375" style="138" bestFit="1" customWidth="1"/>
    <col min="6154" max="6400" width="11.42578125" style="138"/>
    <col min="6401" max="6401" width="51.5703125" style="138" customWidth="1"/>
    <col min="6402" max="6402" width="9.42578125" style="138" bestFit="1" customWidth="1"/>
    <col min="6403" max="6403" width="14.28515625" style="138" bestFit="1" customWidth="1"/>
    <col min="6404" max="6404" width="16.85546875" style="138" customWidth="1"/>
    <col min="6405" max="6408" width="11.7109375" style="138" bestFit="1" customWidth="1"/>
    <col min="6409" max="6409" width="12.7109375" style="138" bestFit="1" customWidth="1"/>
    <col min="6410" max="6656" width="11.42578125" style="138"/>
    <col min="6657" max="6657" width="51.5703125" style="138" customWidth="1"/>
    <col min="6658" max="6658" width="9.42578125" style="138" bestFit="1" customWidth="1"/>
    <col min="6659" max="6659" width="14.28515625" style="138" bestFit="1" customWidth="1"/>
    <col min="6660" max="6660" width="16.85546875" style="138" customWidth="1"/>
    <col min="6661" max="6664" width="11.7109375" style="138" bestFit="1" customWidth="1"/>
    <col min="6665" max="6665" width="12.7109375" style="138" bestFit="1" customWidth="1"/>
    <col min="6666" max="6912" width="11.42578125" style="138"/>
    <col min="6913" max="6913" width="51.5703125" style="138" customWidth="1"/>
    <col min="6914" max="6914" width="9.42578125" style="138" bestFit="1" customWidth="1"/>
    <col min="6915" max="6915" width="14.28515625" style="138" bestFit="1" customWidth="1"/>
    <col min="6916" max="6916" width="16.85546875" style="138" customWidth="1"/>
    <col min="6917" max="6920" width="11.7109375" style="138" bestFit="1" customWidth="1"/>
    <col min="6921" max="6921" width="12.7109375" style="138" bestFit="1" customWidth="1"/>
    <col min="6922" max="7168" width="11.42578125" style="138"/>
    <col min="7169" max="7169" width="51.5703125" style="138" customWidth="1"/>
    <col min="7170" max="7170" width="9.42578125" style="138" bestFit="1" customWidth="1"/>
    <col min="7171" max="7171" width="14.28515625" style="138" bestFit="1" customWidth="1"/>
    <col min="7172" max="7172" width="16.85546875" style="138" customWidth="1"/>
    <col min="7173" max="7176" width="11.7109375" style="138" bestFit="1" customWidth="1"/>
    <col min="7177" max="7177" width="12.7109375" style="138" bestFit="1" customWidth="1"/>
    <col min="7178" max="7424" width="11.42578125" style="138"/>
    <col min="7425" max="7425" width="51.5703125" style="138" customWidth="1"/>
    <col min="7426" max="7426" width="9.42578125" style="138" bestFit="1" customWidth="1"/>
    <col min="7427" max="7427" width="14.28515625" style="138" bestFit="1" customWidth="1"/>
    <col min="7428" max="7428" width="16.85546875" style="138" customWidth="1"/>
    <col min="7429" max="7432" width="11.7109375" style="138" bestFit="1" customWidth="1"/>
    <col min="7433" max="7433" width="12.7109375" style="138" bestFit="1" customWidth="1"/>
    <col min="7434" max="7680" width="11.42578125" style="138"/>
    <col min="7681" max="7681" width="51.5703125" style="138" customWidth="1"/>
    <col min="7682" max="7682" width="9.42578125" style="138" bestFit="1" customWidth="1"/>
    <col min="7683" max="7683" width="14.28515625" style="138" bestFit="1" customWidth="1"/>
    <col min="7684" max="7684" width="16.85546875" style="138" customWidth="1"/>
    <col min="7685" max="7688" width="11.7109375" style="138" bestFit="1" customWidth="1"/>
    <col min="7689" max="7689" width="12.7109375" style="138" bestFit="1" customWidth="1"/>
    <col min="7690" max="7936" width="11.42578125" style="138"/>
    <col min="7937" max="7937" width="51.5703125" style="138" customWidth="1"/>
    <col min="7938" max="7938" width="9.42578125" style="138" bestFit="1" customWidth="1"/>
    <col min="7939" max="7939" width="14.28515625" style="138" bestFit="1" customWidth="1"/>
    <col min="7940" max="7940" width="16.85546875" style="138" customWidth="1"/>
    <col min="7941" max="7944" width="11.7109375" style="138" bestFit="1" customWidth="1"/>
    <col min="7945" max="7945" width="12.7109375" style="138" bestFit="1" customWidth="1"/>
    <col min="7946" max="8192" width="11.42578125" style="138"/>
    <col min="8193" max="8193" width="51.5703125" style="138" customWidth="1"/>
    <col min="8194" max="8194" width="9.42578125" style="138" bestFit="1" customWidth="1"/>
    <col min="8195" max="8195" width="14.28515625" style="138" bestFit="1" customWidth="1"/>
    <col min="8196" max="8196" width="16.85546875" style="138" customWidth="1"/>
    <col min="8197" max="8200" width="11.7109375" style="138" bestFit="1" customWidth="1"/>
    <col min="8201" max="8201" width="12.7109375" style="138" bestFit="1" customWidth="1"/>
    <col min="8202" max="8448" width="11.42578125" style="138"/>
    <col min="8449" max="8449" width="51.5703125" style="138" customWidth="1"/>
    <col min="8450" max="8450" width="9.42578125" style="138" bestFit="1" customWidth="1"/>
    <col min="8451" max="8451" width="14.28515625" style="138" bestFit="1" customWidth="1"/>
    <col min="8452" max="8452" width="16.85546875" style="138" customWidth="1"/>
    <col min="8453" max="8456" width="11.7109375" style="138" bestFit="1" customWidth="1"/>
    <col min="8457" max="8457" width="12.7109375" style="138" bestFit="1" customWidth="1"/>
    <col min="8458" max="8704" width="11.42578125" style="138"/>
    <col min="8705" max="8705" width="51.5703125" style="138" customWidth="1"/>
    <col min="8706" max="8706" width="9.42578125" style="138" bestFit="1" customWidth="1"/>
    <col min="8707" max="8707" width="14.28515625" style="138" bestFit="1" customWidth="1"/>
    <col min="8708" max="8708" width="16.85546875" style="138" customWidth="1"/>
    <col min="8709" max="8712" width="11.7109375" style="138" bestFit="1" customWidth="1"/>
    <col min="8713" max="8713" width="12.7109375" style="138" bestFit="1" customWidth="1"/>
    <col min="8714" max="8960" width="11.42578125" style="138"/>
    <col min="8961" max="8961" width="51.5703125" style="138" customWidth="1"/>
    <col min="8962" max="8962" width="9.42578125" style="138" bestFit="1" customWidth="1"/>
    <col min="8963" max="8963" width="14.28515625" style="138" bestFit="1" customWidth="1"/>
    <col min="8964" max="8964" width="16.85546875" style="138" customWidth="1"/>
    <col min="8965" max="8968" width="11.7109375" style="138" bestFit="1" customWidth="1"/>
    <col min="8969" max="8969" width="12.7109375" style="138" bestFit="1" customWidth="1"/>
    <col min="8970" max="9216" width="11.42578125" style="138"/>
    <col min="9217" max="9217" width="51.5703125" style="138" customWidth="1"/>
    <col min="9218" max="9218" width="9.42578125" style="138" bestFit="1" customWidth="1"/>
    <col min="9219" max="9219" width="14.28515625" style="138" bestFit="1" customWidth="1"/>
    <col min="9220" max="9220" width="16.85546875" style="138" customWidth="1"/>
    <col min="9221" max="9224" width="11.7109375" style="138" bestFit="1" customWidth="1"/>
    <col min="9225" max="9225" width="12.7109375" style="138" bestFit="1" customWidth="1"/>
    <col min="9226" max="9472" width="11.42578125" style="138"/>
    <col min="9473" max="9473" width="51.5703125" style="138" customWidth="1"/>
    <col min="9474" max="9474" width="9.42578125" style="138" bestFit="1" customWidth="1"/>
    <col min="9475" max="9475" width="14.28515625" style="138" bestFit="1" customWidth="1"/>
    <col min="9476" max="9476" width="16.85546875" style="138" customWidth="1"/>
    <col min="9477" max="9480" width="11.7109375" style="138" bestFit="1" customWidth="1"/>
    <col min="9481" max="9481" width="12.7109375" style="138" bestFit="1" customWidth="1"/>
    <col min="9482" max="9728" width="11.42578125" style="138"/>
    <col min="9729" max="9729" width="51.5703125" style="138" customWidth="1"/>
    <col min="9730" max="9730" width="9.42578125" style="138" bestFit="1" customWidth="1"/>
    <col min="9731" max="9731" width="14.28515625" style="138" bestFit="1" customWidth="1"/>
    <col min="9732" max="9732" width="16.85546875" style="138" customWidth="1"/>
    <col min="9733" max="9736" width="11.7109375" style="138" bestFit="1" customWidth="1"/>
    <col min="9737" max="9737" width="12.7109375" style="138" bestFit="1" customWidth="1"/>
    <col min="9738" max="9984" width="11.42578125" style="138"/>
    <col min="9985" max="9985" width="51.5703125" style="138" customWidth="1"/>
    <col min="9986" max="9986" width="9.42578125" style="138" bestFit="1" customWidth="1"/>
    <col min="9987" max="9987" width="14.28515625" style="138" bestFit="1" customWidth="1"/>
    <col min="9988" max="9988" width="16.85546875" style="138" customWidth="1"/>
    <col min="9989" max="9992" width="11.7109375" style="138" bestFit="1" customWidth="1"/>
    <col min="9993" max="9993" width="12.7109375" style="138" bestFit="1" customWidth="1"/>
    <col min="9994" max="10240" width="11.42578125" style="138"/>
    <col min="10241" max="10241" width="51.5703125" style="138" customWidth="1"/>
    <col min="10242" max="10242" width="9.42578125" style="138" bestFit="1" customWidth="1"/>
    <col min="10243" max="10243" width="14.28515625" style="138" bestFit="1" customWidth="1"/>
    <col min="10244" max="10244" width="16.85546875" style="138" customWidth="1"/>
    <col min="10245" max="10248" width="11.7109375" style="138" bestFit="1" customWidth="1"/>
    <col min="10249" max="10249" width="12.7109375" style="138" bestFit="1" customWidth="1"/>
    <col min="10250" max="10496" width="11.42578125" style="138"/>
    <col min="10497" max="10497" width="51.5703125" style="138" customWidth="1"/>
    <col min="10498" max="10498" width="9.42578125" style="138" bestFit="1" customWidth="1"/>
    <col min="10499" max="10499" width="14.28515625" style="138" bestFit="1" customWidth="1"/>
    <col min="10500" max="10500" width="16.85546875" style="138" customWidth="1"/>
    <col min="10501" max="10504" width="11.7109375" style="138" bestFit="1" customWidth="1"/>
    <col min="10505" max="10505" width="12.7109375" style="138" bestFit="1" customWidth="1"/>
    <col min="10506" max="10752" width="11.42578125" style="138"/>
    <col min="10753" max="10753" width="51.5703125" style="138" customWidth="1"/>
    <col min="10754" max="10754" width="9.42578125" style="138" bestFit="1" customWidth="1"/>
    <col min="10755" max="10755" width="14.28515625" style="138" bestFit="1" customWidth="1"/>
    <col min="10756" max="10756" width="16.85546875" style="138" customWidth="1"/>
    <col min="10757" max="10760" width="11.7109375" style="138" bestFit="1" customWidth="1"/>
    <col min="10761" max="10761" width="12.7109375" style="138" bestFit="1" customWidth="1"/>
    <col min="10762" max="11008" width="11.42578125" style="138"/>
    <col min="11009" max="11009" width="51.5703125" style="138" customWidth="1"/>
    <col min="11010" max="11010" width="9.42578125" style="138" bestFit="1" customWidth="1"/>
    <col min="11011" max="11011" width="14.28515625" style="138" bestFit="1" customWidth="1"/>
    <col min="11012" max="11012" width="16.85546875" style="138" customWidth="1"/>
    <col min="11013" max="11016" width="11.7109375" style="138" bestFit="1" customWidth="1"/>
    <col min="11017" max="11017" width="12.7109375" style="138" bestFit="1" customWidth="1"/>
    <col min="11018" max="11264" width="11.42578125" style="138"/>
    <col min="11265" max="11265" width="51.5703125" style="138" customWidth="1"/>
    <col min="11266" max="11266" width="9.42578125" style="138" bestFit="1" customWidth="1"/>
    <col min="11267" max="11267" width="14.28515625" style="138" bestFit="1" customWidth="1"/>
    <col min="11268" max="11268" width="16.85546875" style="138" customWidth="1"/>
    <col min="11269" max="11272" width="11.7109375" style="138" bestFit="1" customWidth="1"/>
    <col min="11273" max="11273" width="12.7109375" style="138" bestFit="1" customWidth="1"/>
    <col min="11274" max="11520" width="11.42578125" style="138"/>
    <col min="11521" max="11521" width="51.5703125" style="138" customWidth="1"/>
    <col min="11522" max="11522" width="9.42578125" style="138" bestFit="1" customWidth="1"/>
    <col min="11523" max="11523" width="14.28515625" style="138" bestFit="1" customWidth="1"/>
    <col min="11524" max="11524" width="16.85546875" style="138" customWidth="1"/>
    <col min="11525" max="11528" width="11.7109375" style="138" bestFit="1" customWidth="1"/>
    <col min="11529" max="11529" width="12.7109375" style="138" bestFit="1" customWidth="1"/>
    <col min="11530" max="11776" width="11.42578125" style="138"/>
    <col min="11777" max="11777" width="51.5703125" style="138" customWidth="1"/>
    <col min="11778" max="11778" width="9.42578125" style="138" bestFit="1" customWidth="1"/>
    <col min="11779" max="11779" width="14.28515625" style="138" bestFit="1" customWidth="1"/>
    <col min="11780" max="11780" width="16.85546875" style="138" customWidth="1"/>
    <col min="11781" max="11784" width="11.7109375" style="138" bestFit="1" customWidth="1"/>
    <col min="11785" max="11785" width="12.7109375" style="138" bestFit="1" customWidth="1"/>
    <col min="11786" max="12032" width="11.42578125" style="138"/>
    <col min="12033" max="12033" width="51.5703125" style="138" customWidth="1"/>
    <col min="12034" max="12034" width="9.42578125" style="138" bestFit="1" customWidth="1"/>
    <col min="12035" max="12035" width="14.28515625" style="138" bestFit="1" customWidth="1"/>
    <col min="12036" max="12036" width="16.85546875" style="138" customWidth="1"/>
    <col min="12037" max="12040" width="11.7109375" style="138" bestFit="1" customWidth="1"/>
    <col min="12041" max="12041" width="12.7109375" style="138" bestFit="1" customWidth="1"/>
    <col min="12042" max="12288" width="11.42578125" style="138"/>
    <col min="12289" max="12289" width="51.5703125" style="138" customWidth="1"/>
    <col min="12290" max="12290" width="9.42578125" style="138" bestFit="1" customWidth="1"/>
    <col min="12291" max="12291" width="14.28515625" style="138" bestFit="1" customWidth="1"/>
    <col min="12292" max="12292" width="16.85546875" style="138" customWidth="1"/>
    <col min="12293" max="12296" width="11.7109375" style="138" bestFit="1" customWidth="1"/>
    <col min="12297" max="12297" width="12.7109375" style="138" bestFit="1" customWidth="1"/>
    <col min="12298" max="12544" width="11.42578125" style="138"/>
    <col min="12545" max="12545" width="51.5703125" style="138" customWidth="1"/>
    <col min="12546" max="12546" width="9.42578125" style="138" bestFit="1" customWidth="1"/>
    <col min="12547" max="12547" width="14.28515625" style="138" bestFit="1" customWidth="1"/>
    <col min="12548" max="12548" width="16.85546875" style="138" customWidth="1"/>
    <col min="12549" max="12552" width="11.7109375" style="138" bestFit="1" customWidth="1"/>
    <col min="12553" max="12553" width="12.7109375" style="138" bestFit="1" customWidth="1"/>
    <col min="12554" max="12800" width="11.42578125" style="138"/>
    <col min="12801" max="12801" width="51.5703125" style="138" customWidth="1"/>
    <col min="12802" max="12802" width="9.42578125" style="138" bestFit="1" customWidth="1"/>
    <col min="12803" max="12803" width="14.28515625" style="138" bestFit="1" customWidth="1"/>
    <col min="12804" max="12804" width="16.85546875" style="138" customWidth="1"/>
    <col min="12805" max="12808" width="11.7109375" style="138" bestFit="1" customWidth="1"/>
    <col min="12809" max="12809" width="12.7109375" style="138" bestFit="1" customWidth="1"/>
    <col min="12810" max="13056" width="11.42578125" style="138"/>
    <col min="13057" max="13057" width="51.5703125" style="138" customWidth="1"/>
    <col min="13058" max="13058" width="9.42578125" style="138" bestFit="1" customWidth="1"/>
    <col min="13059" max="13059" width="14.28515625" style="138" bestFit="1" customWidth="1"/>
    <col min="13060" max="13060" width="16.85546875" style="138" customWidth="1"/>
    <col min="13061" max="13064" width="11.7109375" style="138" bestFit="1" customWidth="1"/>
    <col min="13065" max="13065" width="12.7109375" style="138" bestFit="1" customWidth="1"/>
    <col min="13066" max="13312" width="11.42578125" style="138"/>
    <col min="13313" max="13313" width="51.5703125" style="138" customWidth="1"/>
    <col min="13314" max="13314" width="9.42578125" style="138" bestFit="1" customWidth="1"/>
    <col min="13315" max="13315" width="14.28515625" style="138" bestFit="1" customWidth="1"/>
    <col min="13316" max="13316" width="16.85546875" style="138" customWidth="1"/>
    <col min="13317" max="13320" width="11.7109375" style="138" bestFit="1" customWidth="1"/>
    <col min="13321" max="13321" width="12.7109375" style="138" bestFit="1" customWidth="1"/>
    <col min="13322" max="13568" width="11.42578125" style="138"/>
    <col min="13569" max="13569" width="51.5703125" style="138" customWidth="1"/>
    <col min="13570" max="13570" width="9.42578125" style="138" bestFit="1" customWidth="1"/>
    <col min="13571" max="13571" width="14.28515625" style="138" bestFit="1" customWidth="1"/>
    <col min="13572" max="13572" width="16.85546875" style="138" customWidth="1"/>
    <col min="13573" max="13576" width="11.7109375" style="138" bestFit="1" customWidth="1"/>
    <col min="13577" max="13577" width="12.7109375" style="138" bestFit="1" customWidth="1"/>
    <col min="13578" max="13824" width="11.42578125" style="138"/>
    <col min="13825" max="13825" width="51.5703125" style="138" customWidth="1"/>
    <col min="13826" max="13826" width="9.42578125" style="138" bestFit="1" customWidth="1"/>
    <col min="13827" max="13827" width="14.28515625" style="138" bestFit="1" customWidth="1"/>
    <col min="13828" max="13828" width="16.85546875" style="138" customWidth="1"/>
    <col min="13829" max="13832" width="11.7109375" style="138" bestFit="1" customWidth="1"/>
    <col min="13833" max="13833" width="12.7109375" style="138" bestFit="1" customWidth="1"/>
    <col min="13834" max="14080" width="11.42578125" style="138"/>
    <col min="14081" max="14081" width="51.5703125" style="138" customWidth="1"/>
    <col min="14082" max="14082" width="9.42578125" style="138" bestFit="1" customWidth="1"/>
    <col min="14083" max="14083" width="14.28515625" style="138" bestFit="1" customWidth="1"/>
    <col min="14084" max="14084" width="16.85546875" style="138" customWidth="1"/>
    <col min="14085" max="14088" width="11.7109375" style="138" bestFit="1" customWidth="1"/>
    <col min="14089" max="14089" width="12.7109375" style="138" bestFit="1" customWidth="1"/>
    <col min="14090" max="14336" width="11.42578125" style="138"/>
    <col min="14337" max="14337" width="51.5703125" style="138" customWidth="1"/>
    <col min="14338" max="14338" width="9.42578125" style="138" bestFit="1" customWidth="1"/>
    <col min="14339" max="14339" width="14.28515625" style="138" bestFit="1" customWidth="1"/>
    <col min="14340" max="14340" width="16.85546875" style="138" customWidth="1"/>
    <col min="14341" max="14344" width="11.7109375" style="138" bestFit="1" customWidth="1"/>
    <col min="14345" max="14345" width="12.7109375" style="138" bestFit="1" customWidth="1"/>
    <col min="14346" max="14592" width="11.42578125" style="138"/>
    <col min="14593" max="14593" width="51.5703125" style="138" customWidth="1"/>
    <col min="14594" max="14594" width="9.42578125" style="138" bestFit="1" customWidth="1"/>
    <col min="14595" max="14595" width="14.28515625" style="138" bestFit="1" customWidth="1"/>
    <col min="14596" max="14596" width="16.85546875" style="138" customWidth="1"/>
    <col min="14597" max="14600" width="11.7109375" style="138" bestFit="1" customWidth="1"/>
    <col min="14601" max="14601" width="12.7109375" style="138" bestFit="1" customWidth="1"/>
    <col min="14602" max="14848" width="11.42578125" style="138"/>
    <col min="14849" max="14849" width="51.5703125" style="138" customWidth="1"/>
    <col min="14850" max="14850" width="9.42578125" style="138" bestFit="1" customWidth="1"/>
    <col min="14851" max="14851" width="14.28515625" style="138" bestFit="1" customWidth="1"/>
    <col min="14852" max="14852" width="16.85546875" style="138" customWidth="1"/>
    <col min="14853" max="14856" width="11.7109375" style="138" bestFit="1" customWidth="1"/>
    <col min="14857" max="14857" width="12.7109375" style="138" bestFit="1" customWidth="1"/>
    <col min="14858" max="15104" width="11.42578125" style="138"/>
    <col min="15105" max="15105" width="51.5703125" style="138" customWidth="1"/>
    <col min="15106" max="15106" width="9.42578125" style="138" bestFit="1" customWidth="1"/>
    <col min="15107" max="15107" width="14.28515625" style="138" bestFit="1" customWidth="1"/>
    <col min="15108" max="15108" width="16.85546875" style="138" customWidth="1"/>
    <col min="15109" max="15112" width="11.7109375" style="138" bestFit="1" customWidth="1"/>
    <col min="15113" max="15113" width="12.7109375" style="138" bestFit="1" customWidth="1"/>
    <col min="15114" max="15360" width="11.42578125" style="138"/>
    <col min="15361" max="15361" width="51.5703125" style="138" customWidth="1"/>
    <col min="15362" max="15362" width="9.42578125" style="138" bestFit="1" customWidth="1"/>
    <col min="15363" max="15363" width="14.28515625" style="138" bestFit="1" customWidth="1"/>
    <col min="15364" max="15364" width="16.85546875" style="138" customWidth="1"/>
    <col min="15365" max="15368" width="11.7109375" style="138" bestFit="1" customWidth="1"/>
    <col min="15369" max="15369" width="12.7109375" style="138" bestFit="1" customWidth="1"/>
    <col min="15370" max="15616" width="11.42578125" style="138"/>
    <col min="15617" max="15617" width="51.5703125" style="138" customWidth="1"/>
    <col min="15618" max="15618" width="9.42578125" style="138" bestFit="1" customWidth="1"/>
    <col min="15619" max="15619" width="14.28515625" style="138" bestFit="1" customWidth="1"/>
    <col min="15620" max="15620" width="16.85546875" style="138" customWidth="1"/>
    <col min="15621" max="15624" width="11.7109375" style="138" bestFit="1" customWidth="1"/>
    <col min="15625" max="15625" width="12.7109375" style="138" bestFit="1" customWidth="1"/>
    <col min="15626" max="15872" width="11.42578125" style="138"/>
    <col min="15873" max="15873" width="51.5703125" style="138" customWidth="1"/>
    <col min="15874" max="15874" width="9.42578125" style="138" bestFit="1" customWidth="1"/>
    <col min="15875" max="15875" width="14.28515625" style="138" bestFit="1" customWidth="1"/>
    <col min="15876" max="15876" width="16.85546875" style="138" customWidth="1"/>
    <col min="15877" max="15880" width="11.7109375" style="138" bestFit="1" customWidth="1"/>
    <col min="15881" max="15881" width="12.7109375" style="138" bestFit="1" customWidth="1"/>
    <col min="15882" max="16128" width="11.42578125" style="138"/>
    <col min="16129" max="16129" width="51.5703125" style="138" customWidth="1"/>
    <col min="16130" max="16130" width="9.42578125" style="138" bestFit="1" customWidth="1"/>
    <col min="16131" max="16131" width="14.28515625" style="138" bestFit="1" customWidth="1"/>
    <col min="16132" max="16132" width="16.85546875" style="138" customWidth="1"/>
    <col min="16133" max="16136" width="11.7109375" style="138" bestFit="1" customWidth="1"/>
    <col min="16137" max="16137" width="12.7109375" style="138" bestFit="1" customWidth="1"/>
    <col min="16138" max="16384" width="11.42578125" style="138"/>
  </cols>
  <sheetData>
    <row r="1" spans="1:256" ht="21" x14ac:dyDescent="0.35">
      <c r="A1" s="418" t="s">
        <v>443</v>
      </c>
      <c r="B1" s="419"/>
      <c r="C1" s="419"/>
      <c r="D1" s="419"/>
      <c r="E1" s="419"/>
      <c r="F1" s="419"/>
      <c r="G1" s="419"/>
      <c r="H1" s="420"/>
      <c r="I1" s="411"/>
      <c r="J1" s="411"/>
      <c r="K1" s="411"/>
      <c r="L1" s="411"/>
      <c r="M1" s="411"/>
      <c r="N1" s="411"/>
      <c r="O1" s="411"/>
      <c r="P1" s="411"/>
      <c r="Q1" s="411"/>
      <c r="R1" s="411"/>
    </row>
    <row r="2" spans="1:256" x14ac:dyDescent="0.25">
      <c r="A2" s="188"/>
      <c r="B2" s="188"/>
      <c r="C2" s="188"/>
      <c r="D2" s="188"/>
      <c r="E2" s="188"/>
    </row>
    <row r="3" spans="1:256" x14ac:dyDescent="0.25">
      <c r="A3" s="189" t="s">
        <v>352</v>
      </c>
      <c r="B3" s="190"/>
      <c r="C3" s="138" t="s">
        <v>353</v>
      </c>
    </row>
    <row r="4" spans="1:256" x14ac:dyDescent="0.25">
      <c r="A4" s="189" t="s">
        <v>354</v>
      </c>
      <c r="B4" s="190"/>
    </row>
    <row r="6" spans="1:256" x14ac:dyDescent="0.25">
      <c r="L6" s="191"/>
      <c r="M6" s="191"/>
      <c r="N6" s="191"/>
      <c r="O6" s="191"/>
      <c r="P6" s="191"/>
      <c r="Q6" s="191"/>
      <c r="R6" s="191"/>
    </row>
    <row r="7" spans="1:256" x14ac:dyDescent="0.25">
      <c r="A7" s="421" t="s">
        <v>355</v>
      </c>
      <c r="B7" s="192"/>
      <c r="C7" s="192"/>
      <c r="D7" s="193" t="s">
        <v>356</v>
      </c>
      <c r="E7" s="193" t="s">
        <v>356</v>
      </c>
      <c r="F7" s="193" t="s">
        <v>356</v>
      </c>
      <c r="G7" s="193" t="s">
        <v>356</v>
      </c>
      <c r="H7" s="193" t="s">
        <v>356</v>
      </c>
      <c r="I7" s="193" t="s">
        <v>356</v>
      </c>
      <c r="J7" s="193" t="s">
        <v>356</v>
      </c>
      <c r="K7" s="193" t="s">
        <v>356</v>
      </c>
      <c r="L7" s="193" t="s">
        <v>356</v>
      </c>
      <c r="M7" s="193" t="s">
        <v>356</v>
      </c>
      <c r="N7" s="193" t="s">
        <v>356</v>
      </c>
      <c r="O7" s="193" t="s">
        <v>356</v>
      </c>
      <c r="P7" s="193" t="s">
        <v>356</v>
      </c>
      <c r="Q7" s="193" t="s">
        <v>356</v>
      </c>
      <c r="R7" s="193" t="s">
        <v>356</v>
      </c>
      <c r="S7" s="193" t="s">
        <v>356</v>
      </c>
      <c r="T7" s="193" t="s">
        <v>356</v>
      </c>
      <c r="U7" s="193" t="s">
        <v>356</v>
      </c>
      <c r="V7" s="193" t="s">
        <v>356</v>
      </c>
      <c r="W7" s="193" t="s">
        <v>356</v>
      </c>
    </row>
    <row r="8" spans="1:256" x14ac:dyDescent="0.25">
      <c r="A8" s="421"/>
      <c r="B8" s="192"/>
      <c r="C8" s="192"/>
      <c r="D8" s="193">
        <v>1</v>
      </c>
      <c r="E8" s="193">
        <v>2</v>
      </c>
      <c r="F8" s="193">
        <v>3</v>
      </c>
      <c r="G8" s="193">
        <v>4</v>
      </c>
      <c r="H8" s="193">
        <v>5</v>
      </c>
      <c r="I8" s="193">
        <v>6</v>
      </c>
      <c r="J8" s="193">
        <v>7</v>
      </c>
      <c r="K8" s="193">
        <v>8</v>
      </c>
      <c r="L8" s="193">
        <v>9</v>
      </c>
      <c r="M8" s="193">
        <v>10</v>
      </c>
      <c r="N8" s="193">
        <v>11</v>
      </c>
      <c r="O8" s="193">
        <v>12</v>
      </c>
      <c r="P8" s="193">
        <v>13</v>
      </c>
      <c r="Q8" s="193">
        <v>14</v>
      </c>
      <c r="R8" s="193">
        <v>15</v>
      </c>
      <c r="S8" s="193">
        <v>16</v>
      </c>
      <c r="T8" s="193">
        <v>17</v>
      </c>
      <c r="U8" s="193">
        <v>18</v>
      </c>
      <c r="V8" s="193">
        <v>19</v>
      </c>
      <c r="W8" s="193">
        <v>20</v>
      </c>
    </row>
    <row r="9" spans="1:256" x14ac:dyDescent="0.25">
      <c r="A9" s="194" t="s">
        <v>357</v>
      </c>
      <c r="B9" s="194"/>
      <c r="C9" s="194"/>
      <c r="D9" s="193"/>
      <c r="E9" s="193"/>
      <c r="F9" s="193"/>
      <c r="G9" s="193"/>
      <c r="H9" s="193"/>
      <c r="I9" s="193"/>
      <c r="J9" s="193"/>
      <c r="K9" s="193"/>
      <c r="L9" s="193"/>
      <c r="M9" s="193"/>
      <c r="N9" s="193"/>
      <c r="O9" s="193"/>
      <c r="P9" s="193"/>
      <c r="Q9" s="193"/>
      <c r="R9" s="193"/>
      <c r="S9" s="193"/>
      <c r="T9" s="193"/>
      <c r="U9" s="193"/>
      <c r="V9" s="193"/>
      <c r="W9" s="193"/>
    </row>
    <row r="10" spans="1:256" x14ac:dyDescent="0.25">
      <c r="A10" s="195" t="s">
        <v>358</v>
      </c>
      <c r="B10" s="195" t="s">
        <v>359</v>
      </c>
      <c r="C10" s="195" t="s">
        <v>360</v>
      </c>
      <c r="D10" s="196">
        <f>SUM(D11:D14)</f>
        <v>0</v>
      </c>
      <c r="E10" s="196">
        <f t="shared" ref="E10:R10" si="0">SUM(E11:E14)</f>
        <v>0</v>
      </c>
      <c r="F10" s="196">
        <f t="shared" si="0"/>
        <v>0</v>
      </c>
      <c r="G10" s="196">
        <f t="shared" si="0"/>
        <v>0</v>
      </c>
      <c r="H10" s="196">
        <f t="shared" si="0"/>
        <v>0</v>
      </c>
      <c r="I10" s="196">
        <f t="shared" si="0"/>
        <v>0</v>
      </c>
      <c r="J10" s="196">
        <f t="shared" si="0"/>
        <v>0</v>
      </c>
      <c r="K10" s="196">
        <f t="shared" si="0"/>
        <v>0</v>
      </c>
      <c r="L10" s="196">
        <f t="shared" si="0"/>
        <v>0</v>
      </c>
      <c r="M10" s="196">
        <f t="shared" si="0"/>
        <v>0</v>
      </c>
      <c r="N10" s="196">
        <f t="shared" si="0"/>
        <v>0</v>
      </c>
      <c r="O10" s="196">
        <f t="shared" si="0"/>
        <v>0</v>
      </c>
      <c r="P10" s="196">
        <f t="shared" si="0"/>
        <v>0</v>
      </c>
      <c r="Q10" s="196">
        <f t="shared" si="0"/>
        <v>0</v>
      </c>
      <c r="R10" s="196">
        <f t="shared" si="0"/>
        <v>0</v>
      </c>
      <c r="S10" s="196">
        <f>SUM(S11:S14)</f>
        <v>0</v>
      </c>
      <c r="T10" s="196">
        <f>SUM(T11:T14)</f>
        <v>0</v>
      </c>
      <c r="U10" s="196">
        <f>SUM(U11:U14)</f>
        <v>0</v>
      </c>
      <c r="V10" s="196">
        <f>SUM(V11:V14)</f>
        <v>0</v>
      </c>
      <c r="W10" s="196">
        <f>SUM(W11:W14)</f>
        <v>0</v>
      </c>
    </row>
    <row r="11" spans="1:256" ht="12.75" customHeight="1" x14ac:dyDescent="0.25">
      <c r="A11" s="197" t="s">
        <v>361</v>
      </c>
      <c r="B11" s="198"/>
      <c r="C11" s="198"/>
      <c r="D11" s="199">
        <f>B11*C11</f>
        <v>0</v>
      </c>
      <c r="E11" s="199"/>
      <c r="F11" s="199"/>
      <c r="G11" s="199"/>
      <c r="H11" s="199"/>
      <c r="I11" s="199"/>
      <c r="J11" s="190"/>
      <c r="K11" s="200"/>
      <c r="L11" s="200"/>
      <c r="M11" s="201"/>
      <c r="N11" s="202"/>
      <c r="O11" s="203"/>
      <c r="P11" s="204"/>
      <c r="Q11" s="204"/>
      <c r="R11" s="205"/>
      <c r="S11" s="205"/>
      <c r="T11" s="205"/>
      <c r="U11" s="205"/>
      <c r="V11" s="205"/>
      <c r="W11" s="205"/>
    </row>
    <row r="12" spans="1:256" x14ac:dyDescent="0.25">
      <c r="A12" s="197" t="s">
        <v>362</v>
      </c>
      <c r="B12" s="206"/>
      <c r="C12" s="206"/>
      <c r="D12" s="199">
        <f>B12*C12</f>
        <v>0</v>
      </c>
      <c r="E12" s="199"/>
      <c r="F12" s="199"/>
      <c r="G12" s="199"/>
      <c r="H12" s="199"/>
      <c r="I12" s="199"/>
      <c r="J12" s="190"/>
      <c r="K12" s="200"/>
      <c r="L12" s="200"/>
      <c r="M12" s="200"/>
      <c r="N12" s="200"/>
      <c r="O12" s="203"/>
      <c r="P12" s="207"/>
      <c r="Q12" s="207"/>
      <c r="R12" s="205"/>
      <c r="S12" s="205"/>
      <c r="T12" s="205"/>
      <c r="U12" s="205"/>
      <c r="V12" s="205"/>
      <c r="W12" s="205"/>
    </row>
    <row r="13" spans="1:256" x14ac:dyDescent="0.25">
      <c r="A13" s="197" t="s">
        <v>363</v>
      </c>
      <c r="B13" s="206"/>
      <c r="C13" s="206"/>
      <c r="D13" s="199">
        <f>B13*C13</f>
        <v>0</v>
      </c>
      <c r="E13" s="199"/>
      <c r="F13" s="199"/>
      <c r="G13" s="199"/>
      <c r="H13" s="199"/>
      <c r="I13" s="199"/>
      <c r="J13" s="190"/>
      <c r="K13" s="208"/>
      <c r="L13" s="200"/>
      <c r="M13" s="200"/>
      <c r="N13" s="200"/>
      <c r="O13" s="203"/>
      <c r="P13" s="207"/>
      <c r="Q13" s="207"/>
      <c r="R13" s="205"/>
      <c r="S13" s="205"/>
      <c r="T13" s="205"/>
      <c r="U13" s="205"/>
      <c r="V13" s="205"/>
      <c r="W13" s="205"/>
    </row>
    <row r="14" spans="1:256" x14ac:dyDescent="0.25">
      <c r="A14" s="197" t="s">
        <v>364</v>
      </c>
      <c r="B14" s="206"/>
      <c r="C14" s="206"/>
      <c r="D14" s="199">
        <f>B14*C14</f>
        <v>0</v>
      </c>
      <c r="E14" s="199"/>
      <c r="F14" s="199"/>
      <c r="G14" s="199"/>
      <c r="H14" s="199"/>
      <c r="I14" s="199"/>
      <c r="J14" s="190"/>
      <c r="K14" s="208"/>
      <c r="L14" s="200"/>
      <c r="M14" s="200"/>
      <c r="N14" s="200"/>
      <c r="O14" s="203"/>
      <c r="P14" s="207"/>
      <c r="Q14" s="207"/>
      <c r="R14" s="205"/>
      <c r="S14" s="205"/>
      <c r="T14" s="205"/>
      <c r="U14" s="205"/>
      <c r="V14" s="205"/>
      <c r="W14" s="205"/>
    </row>
    <row r="15" spans="1:256" x14ac:dyDescent="0.25">
      <c r="A15" s="195" t="s">
        <v>365</v>
      </c>
      <c r="B15" s="195" t="s">
        <v>366</v>
      </c>
      <c r="C15" s="195" t="s">
        <v>367</v>
      </c>
      <c r="D15" s="196">
        <f>SUM(D16:D18)</f>
        <v>0</v>
      </c>
      <c r="E15" s="196">
        <f t="shared" ref="E15:R15" si="1">SUM(E16:E18)</f>
        <v>0</v>
      </c>
      <c r="F15" s="196">
        <f t="shared" si="1"/>
        <v>0</v>
      </c>
      <c r="G15" s="196">
        <f t="shared" si="1"/>
        <v>0</v>
      </c>
      <c r="H15" s="196">
        <f t="shared" si="1"/>
        <v>0</v>
      </c>
      <c r="I15" s="196">
        <f t="shared" si="1"/>
        <v>0</v>
      </c>
      <c r="J15" s="196">
        <f t="shared" si="1"/>
        <v>0</v>
      </c>
      <c r="K15" s="196">
        <f t="shared" si="1"/>
        <v>0</v>
      </c>
      <c r="L15" s="196">
        <f t="shared" si="1"/>
        <v>0</v>
      </c>
      <c r="M15" s="196">
        <f t="shared" si="1"/>
        <v>0</v>
      </c>
      <c r="N15" s="196">
        <f t="shared" si="1"/>
        <v>0</v>
      </c>
      <c r="O15" s="196">
        <f t="shared" si="1"/>
        <v>0</v>
      </c>
      <c r="P15" s="196">
        <f t="shared" si="1"/>
        <v>0</v>
      </c>
      <c r="Q15" s="196">
        <f t="shared" si="1"/>
        <v>0</v>
      </c>
      <c r="R15" s="196">
        <f t="shared" si="1"/>
        <v>0</v>
      </c>
      <c r="S15" s="196">
        <f>SUM(S16:S18)</f>
        <v>0</v>
      </c>
      <c r="T15" s="196">
        <f>SUM(T16:T18)</f>
        <v>0</v>
      </c>
      <c r="U15" s="196">
        <f>SUM(U16:U18)</f>
        <v>0</v>
      </c>
      <c r="V15" s="196">
        <f>SUM(V16:V18)</f>
        <v>0</v>
      </c>
      <c r="W15" s="196">
        <f>SUM(W16:W18)</f>
        <v>0</v>
      </c>
      <c r="CY15" s="209"/>
      <c r="CZ15" s="209"/>
      <c r="DA15" s="209"/>
      <c r="DB15" s="209"/>
      <c r="DC15" s="209"/>
      <c r="DD15" s="209"/>
      <c r="DE15" s="195"/>
      <c r="DF15" s="195"/>
      <c r="DG15" s="195"/>
      <c r="DH15" s="209"/>
      <c r="DI15" s="209"/>
      <c r="DJ15" s="209"/>
      <c r="DK15" s="209"/>
      <c r="DL15" s="209"/>
      <c r="DM15" s="209"/>
      <c r="DN15" s="209"/>
      <c r="DO15" s="209"/>
      <c r="DP15" s="209"/>
      <c r="DQ15" s="209"/>
      <c r="DR15" s="209"/>
      <c r="DS15" s="209"/>
      <c r="DT15" s="209"/>
      <c r="DU15" s="209"/>
      <c r="DV15" s="209"/>
      <c r="DW15" s="195"/>
      <c r="DX15" s="195"/>
      <c r="DY15" s="195"/>
      <c r="DZ15" s="209"/>
      <c r="EA15" s="209"/>
      <c r="EB15" s="209"/>
      <c r="EC15" s="209"/>
      <c r="ED15" s="209"/>
      <c r="EE15" s="209"/>
      <c r="EF15" s="209"/>
      <c r="EG15" s="209"/>
      <c r="EH15" s="209"/>
      <c r="EI15" s="209"/>
      <c r="EJ15" s="209"/>
      <c r="EK15" s="209"/>
      <c r="EL15" s="209"/>
      <c r="EM15" s="209"/>
      <c r="EN15" s="209"/>
      <c r="EO15" s="195"/>
      <c r="EP15" s="195"/>
      <c r="EQ15" s="195"/>
      <c r="ER15" s="209"/>
      <c r="ES15" s="209"/>
      <c r="ET15" s="209"/>
      <c r="EU15" s="209"/>
      <c r="EV15" s="209"/>
      <c r="EW15" s="209"/>
      <c r="EX15" s="209"/>
      <c r="EY15" s="209"/>
      <c r="EZ15" s="209"/>
      <c r="FA15" s="209"/>
      <c r="FB15" s="209"/>
      <c r="FC15" s="209"/>
      <c r="FD15" s="209"/>
      <c r="FE15" s="209"/>
      <c r="FF15" s="209"/>
      <c r="FG15" s="195"/>
      <c r="FH15" s="195"/>
      <c r="FI15" s="195"/>
      <c r="FJ15" s="209"/>
      <c r="FK15" s="209"/>
      <c r="FL15" s="209"/>
      <c r="FM15" s="209"/>
      <c r="FN15" s="209"/>
      <c r="FO15" s="209"/>
      <c r="FP15" s="209"/>
      <c r="FQ15" s="209"/>
      <c r="FR15" s="209"/>
      <c r="FS15" s="209"/>
      <c r="FT15" s="209"/>
      <c r="FU15" s="209"/>
      <c r="FV15" s="209"/>
      <c r="FW15" s="209"/>
      <c r="FX15" s="209"/>
      <c r="FY15" s="195"/>
      <c r="FZ15" s="195"/>
      <c r="GA15" s="195"/>
      <c r="GB15" s="209"/>
      <c r="GC15" s="209"/>
      <c r="GD15" s="209"/>
      <c r="GE15" s="209"/>
      <c r="GF15" s="209"/>
      <c r="GG15" s="209"/>
      <c r="GH15" s="209"/>
      <c r="GI15" s="209"/>
      <c r="GJ15" s="209"/>
      <c r="GK15" s="209"/>
      <c r="GL15" s="209"/>
      <c r="GM15" s="209"/>
      <c r="GN15" s="209"/>
      <c r="GO15" s="209"/>
      <c r="GP15" s="209"/>
      <c r="GQ15" s="195"/>
      <c r="GR15" s="195"/>
      <c r="GS15" s="195"/>
      <c r="GT15" s="209"/>
      <c r="GU15" s="209"/>
      <c r="GV15" s="209"/>
      <c r="GW15" s="209"/>
      <c r="GX15" s="209"/>
      <c r="GY15" s="209"/>
      <c r="GZ15" s="209"/>
      <c r="HA15" s="209"/>
      <c r="HB15" s="209"/>
      <c r="HC15" s="209"/>
      <c r="HD15" s="209"/>
      <c r="HE15" s="209"/>
      <c r="HF15" s="209"/>
      <c r="HG15" s="209"/>
      <c r="HH15" s="209"/>
      <c r="HI15" s="195"/>
      <c r="HJ15" s="195"/>
      <c r="HK15" s="195"/>
      <c r="HL15" s="209"/>
      <c r="HM15" s="209"/>
      <c r="HN15" s="209"/>
      <c r="HO15" s="209"/>
      <c r="HP15" s="209"/>
      <c r="HQ15" s="209"/>
      <c r="HR15" s="209"/>
      <c r="HS15" s="209"/>
      <c r="HT15" s="209"/>
      <c r="HU15" s="209"/>
      <c r="HV15" s="209"/>
      <c r="HW15" s="209"/>
      <c r="HX15" s="209"/>
      <c r="HY15" s="209"/>
      <c r="HZ15" s="209"/>
      <c r="IA15" s="195"/>
      <c r="IB15" s="195"/>
      <c r="IC15" s="195"/>
      <c r="ID15" s="209"/>
      <c r="IE15" s="209"/>
      <c r="IF15" s="209"/>
      <c r="IG15" s="209"/>
      <c r="IH15" s="209"/>
      <c r="II15" s="209"/>
      <c r="IJ15" s="209"/>
      <c r="IK15" s="209"/>
      <c r="IL15" s="209"/>
      <c r="IM15" s="209"/>
      <c r="IN15" s="209"/>
      <c r="IO15" s="209"/>
      <c r="IP15" s="209"/>
      <c r="IQ15" s="209"/>
      <c r="IR15" s="209"/>
      <c r="IS15" s="195"/>
      <c r="IT15" s="195"/>
      <c r="IU15" s="195"/>
      <c r="IV15" s="209"/>
    </row>
    <row r="16" spans="1:256" x14ac:dyDescent="0.25">
      <c r="A16" s="197" t="s">
        <v>368</v>
      </c>
      <c r="B16" s="210"/>
      <c r="C16" s="210"/>
      <c r="D16" s="199">
        <f>B16*C16</f>
        <v>0</v>
      </c>
      <c r="E16" s="199"/>
      <c r="F16" s="199"/>
      <c r="G16" s="199"/>
      <c r="H16" s="199"/>
      <c r="I16" s="199"/>
      <c r="J16" s="190"/>
      <c r="K16" s="208"/>
      <c r="L16" s="200"/>
      <c r="M16" s="200"/>
      <c r="N16" s="200"/>
      <c r="O16" s="203"/>
      <c r="P16" s="207"/>
      <c r="Q16" s="207"/>
      <c r="R16" s="205"/>
      <c r="S16" s="205"/>
      <c r="T16" s="205"/>
      <c r="U16" s="205"/>
      <c r="V16" s="205"/>
      <c r="W16" s="205"/>
    </row>
    <row r="17" spans="1:256" x14ac:dyDescent="0.25">
      <c r="A17" s="197" t="s">
        <v>369</v>
      </c>
      <c r="B17" s="210"/>
      <c r="C17" s="210"/>
      <c r="D17" s="199">
        <f>B17*C17</f>
        <v>0</v>
      </c>
      <c r="E17" s="199"/>
      <c r="F17" s="199"/>
      <c r="G17" s="199"/>
      <c r="H17" s="199"/>
      <c r="I17" s="199"/>
      <c r="J17" s="190"/>
      <c r="K17" s="208"/>
      <c r="L17" s="200"/>
      <c r="M17" s="200"/>
      <c r="N17" s="200"/>
      <c r="O17" s="203"/>
      <c r="P17" s="207"/>
      <c r="Q17" s="207"/>
      <c r="R17" s="205"/>
      <c r="S17" s="205"/>
      <c r="T17" s="205"/>
      <c r="U17" s="205"/>
      <c r="V17" s="205"/>
      <c r="W17" s="205"/>
    </row>
    <row r="18" spans="1:256" x14ac:dyDescent="0.25">
      <c r="A18" s="197" t="s">
        <v>370</v>
      </c>
      <c r="B18" s="210"/>
      <c r="C18" s="210"/>
      <c r="D18" s="199">
        <f>B18*C18</f>
        <v>0</v>
      </c>
      <c r="E18" s="199"/>
      <c r="F18" s="199"/>
      <c r="G18" s="199"/>
      <c r="H18" s="199"/>
      <c r="I18" s="199"/>
      <c r="J18" s="190"/>
      <c r="K18" s="208"/>
      <c r="L18" s="200"/>
      <c r="M18" s="200"/>
      <c r="N18" s="200"/>
      <c r="O18" s="203"/>
      <c r="P18" s="207"/>
      <c r="Q18" s="207"/>
      <c r="R18" s="205"/>
      <c r="S18" s="205"/>
      <c r="T18" s="205"/>
      <c r="U18" s="205"/>
      <c r="V18" s="205"/>
      <c r="W18" s="205"/>
    </row>
    <row r="19" spans="1:256" x14ac:dyDescent="0.25">
      <c r="A19" s="195" t="s">
        <v>371</v>
      </c>
      <c r="B19" s="195" t="s">
        <v>366</v>
      </c>
      <c r="C19" s="195" t="s">
        <v>360</v>
      </c>
      <c r="D19" s="196">
        <f>SUM(D20)</f>
        <v>0</v>
      </c>
      <c r="E19" s="196">
        <f t="shared" ref="E19:W19" si="2">SUM(E20)</f>
        <v>0</v>
      </c>
      <c r="F19" s="196">
        <f t="shared" si="2"/>
        <v>0</v>
      </c>
      <c r="G19" s="196">
        <f t="shared" si="2"/>
        <v>0</v>
      </c>
      <c r="H19" s="196">
        <f t="shared" si="2"/>
        <v>0</v>
      </c>
      <c r="I19" s="196">
        <f t="shared" si="2"/>
        <v>0</v>
      </c>
      <c r="J19" s="196">
        <f t="shared" si="2"/>
        <v>0</v>
      </c>
      <c r="K19" s="196">
        <f t="shared" si="2"/>
        <v>0</v>
      </c>
      <c r="L19" s="196">
        <f t="shared" si="2"/>
        <v>0</v>
      </c>
      <c r="M19" s="196">
        <f t="shared" si="2"/>
        <v>0</v>
      </c>
      <c r="N19" s="196">
        <f t="shared" si="2"/>
        <v>0</v>
      </c>
      <c r="O19" s="196">
        <f t="shared" si="2"/>
        <v>0</v>
      </c>
      <c r="P19" s="196">
        <f t="shared" si="2"/>
        <v>0</v>
      </c>
      <c r="Q19" s="196">
        <f t="shared" si="2"/>
        <v>0</v>
      </c>
      <c r="R19" s="196">
        <f t="shared" si="2"/>
        <v>0</v>
      </c>
      <c r="S19" s="196">
        <f t="shared" si="2"/>
        <v>0</v>
      </c>
      <c r="T19" s="196">
        <f t="shared" si="2"/>
        <v>0</v>
      </c>
      <c r="U19" s="196">
        <f t="shared" si="2"/>
        <v>0</v>
      </c>
      <c r="V19" s="196">
        <f t="shared" si="2"/>
        <v>0</v>
      </c>
      <c r="W19" s="196">
        <f t="shared" si="2"/>
        <v>0</v>
      </c>
      <c r="CY19" s="209"/>
      <c r="CZ19" s="209"/>
      <c r="DA19" s="209"/>
      <c r="DB19" s="209"/>
      <c r="DC19" s="209"/>
      <c r="DD19" s="209"/>
      <c r="DE19" s="195"/>
      <c r="DF19" s="195"/>
      <c r="DG19" s="195"/>
      <c r="DH19" s="209"/>
      <c r="DI19" s="209"/>
      <c r="DJ19" s="209"/>
      <c r="DK19" s="209"/>
      <c r="DL19" s="209"/>
      <c r="DM19" s="209"/>
      <c r="DN19" s="209"/>
      <c r="DO19" s="209"/>
      <c r="DP19" s="209"/>
      <c r="DQ19" s="209"/>
      <c r="DR19" s="209"/>
      <c r="DS19" s="209"/>
      <c r="DT19" s="209"/>
      <c r="DU19" s="209"/>
      <c r="DV19" s="209"/>
      <c r="DW19" s="195"/>
      <c r="DX19" s="195"/>
      <c r="DY19" s="195"/>
      <c r="DZ19" s="209"/>
      <c r="EA19" s="209"/>
      <c r="EB19" s="209"/>
      <c r="EC19" s="209"/>
      <c r="ED19" s="209"/>
      <c r="EE19" s="209"/>
      <c r="EF19" s="209"/>
      <c r="EG19" s="209"/>
      <c r="EH19" s="209"/>
      <c r="EI19" s="209"/>
      <c r="EJ19" s="209"/>
      <c r="EK19" s="209"/>
      <c r="EL19" s="209"/>
      <c r="EM19" s="209"/>
      <c r="EN19" s="209"/>
      <c r="EO19" s="195"/>
      <c r="EP19" s="195"/>
      <c r="EQ19" s="195"/>
      <c r="ER19" s="209"/>
      <c r="ES19" s="209"/>
      <c r="ET19" s="209"/>
      <c r="EU19" s="209"/>
      <c r="EV19" s="209"/>
      <c r="EW19" s="209"/>
      <c r="EX19" s="209"/>
      <c r="EY19" s="209"/>
      <c r="EZ19" s="209"/>
      <c r="FA19" s="209"/>
      <c r="FB19" s="209"/>
      <c r="FC19" s="209"/>
      <c r="FD19" s="209"/>
      <c r="FE19" s="209"/>
      <c r="FF19" s="209"/>
      <c r="FG19" s="195"/>
      <c r="FH19" s="195"/>
      <c r="FI19" s="195"/>
      <c r="FJ19" s="209"/>
      <c r="FK19" s="209"/>
      <c r="FL19" s="209"/>
      <c r="FM19" s="209"/>
      <c r="FN19" s="209"/>
      <c r="FO19" s="209"/>
      <c r="FP19" s="209"/>
      <c r="FQ19" s="209"/>
      <c r="FR19" s="209"/>
      <c r="FS19" s="209"/>
      <c r="FT19" s="209"/>
      <c r="FU19" s="209"/>
      <c r="FV19" s="209"/>
      <c r="FW19" s="209"/>
      <c r="FX19" s="209"/>
      <c r="FY19" s="195"/>
      <c r="FZ19" s="195"/>
      <c r="GA19" s="195"/>
      <c r="GB19" s="209"/>
      <c r="GC19" s="209"/>
      <c r="GD19" s="209"/>
      <c r="GE19" s="209"/>
      <c r="GF19" s="209"/>
      <c r="GG19" s="209"/>
      <c r="GH19" s="209"/>
      <c r="GI19" s="209"/>
      <c r="GJ19" s="209"/>
      <c r="GK19" s="209"/>
      <c r="GL19" s="209"/>
      <c r="GM19" s="209"/>
      <c r="GN19" s="209"/>
      <c r="GO19" s="209"/>
      <c r="GP19" s="209"/>
      <c r="GQ19" s="195"/>
      <c r="GR19" s="195"/>
      <c r="GS19" s="195"/>
      <c r="GT19" s="209"/>
      <c r="GU19" s="209"/>
      <c r="GV19" s="209"/>
      <c r="GW19" s="209"/>
      <c r="GX19" s="209"/>
      <c r="GY19" s="209"/>
      <c r="GZ19" s="209"/>
      <c r="HA19" s="209"/>
      <c r="HB19" s="209"/>
      <c r="HC19" s="209"/>
      <c r="HD19" s="209"/>
      <c r="HE19" s="209"/>
      <c r="HF19" s="209"/>
      <c r="HG19" s="209"/>
      <c r="HH19" s="209"/>
      <c r="HI19" s="195"/>
      <c r="HJ19" s="195"/>
      <c r="HK19" s="195"/>
      <c r="HL19" s="209"/>
      <c r="HM19" s="209"/>
      <c r="HN19" s="209"/>
      <c r="HO19" s="209"/>
      <c r="HP19" s="209"/>
      <c r="HQ19" s="209"/>
      <c r="HR19" s="209"/>
      <c r="HS19" s="209"/>
      <c r="HT19" s="209"/>
      <c r="HU19" s="209"/>
      <c r="HV19" s="209"/>
      <c r="HW19" s="209"/>
      <c r="HX19" s="209"/>
      <c r="HY19" s="209"/>
      <c r="HZ19" s="209"/>
      <c r="IA19" s="195"/>
      <c r="IB19" s="195"/>
      <c r="IC19" s="195"/>
      <c r="ID19" s="209"/>
      <c r="IE19" s="209"/>
      <c r="IF19" s="209"/>
      <c r="IG19" s="209"/>
      <c r="IH19" s="209"/>
      <c r="II19" s="209"/>
      <c r="IJ19" s="209"/>
      <c r="IK19" s="209"/>
      <c r="IL19" s="209"/>
      <c r="IM19" s="209"/>
      <c r="IN19" s="209"/>
      <c r="IO19" s="209"/>
      <c r="IP19" s="209"/>
      <c r="IQ19" s="209"/>
      <c r="IR19" s="209"/>
      <c r="IS19" s="195"/>
      <c r="IT19" s="195"/>
      <c r="IU19" s="195"/>
      <c r="IV19" s="209"/>
    </row>
    <row r="20" spans="1:256" x14ac:dyDescent="0.25">
      <c r="A20" s="197" t="s">
        <v>372</v>
      </c>
      <c r="B20" s="210"/>
      <c r="C20" s="210"/>
      <c r="D20" s="199">
        <f>C20*B20</f>
        <v>0</v>
      </c>
      <c r="E20" s="199"/>
      <c r="F20" s="199"/>
      <c r="G20" s="199"/>
      <c r="H20" s="199"/>
      <c r="I20" s="199"/>
      <c r="J20" s="190"/>
      <c r="K20" s="208"/>
      <c r="L20" s="200"/>
      <c r="M20" s="200"/>
      <c r="N20" s="200"/>
      <c r="O20" s="203"/>
      <c r="P20" s="207"/>
      <c r="Q20" s="207"/>
      <c r="R20" s="205"/>
      <c r="S20" s="205"/>
      <c r="T20" s="205"/>
      <c r="U20" s="205"/>
      <c r="V20" s="205"/>
      <c r="W20" s="205"/>
    </row>
    <row r="21" spans="1:256" x14ac:dyDescent="0.25">
      <c r="A21" s="195" t="s">
        <v>373</v>
      </c>
      <c r="B21" s="195" t="s">
        <v>366</v>
      </c>
      <c r="C21" s="195" t="s">
        <v>360</v>
      </c>
      <c r="D21" s="196">
        <f>SUM(D22)</f>
        <v>0</v>
      </c>
      <c r="E21" s="196">
        <f t="shared" ref="E21:W21" si="3">SUM(E22)</f>
        <v>0</v>
      </c>
      <c r="F21" s="196">
        <f t="shared" si="3"/>
        <v>0</v>
      </c>
      <c r="G21" s="196">
        <f t="shared" si="3"/>
        <v>0</v>
      </c>
      <c r="H21" s="196">
        <f t="shared" si="3"/>
        <v>0</v>
      </c>
      <c r="I21" s="196">
        <f t="shared" si="3"/>
        <v>0</v>
      </c>
      <c r="J21" s="196">
        <f t="shared" si="3"/>
        <v>0</v>
      </c>
      <c r="K21" s="196">
        <f t="shared" si="3"/>
        <v>0</v>
      </c>
      <c r="L21" s="196">
        <f t="shared" si="3"/>
        <v>0</v>
      </c>
      <c r="M21" s="196">
        <f t="shared" si="3"/>
        <v>0</v>
      </c>
      <c r="N21" s="196">
        <f t="shared" si="3"/>
        <v>0</v>
      </c>
      <c r="O21" s="196">
        <f t="shared" si="3"/>
        <v>0</v>
      </c>
      <c r="P21" s="196">
        <f t="shared" si="3"/>
        <v>0</v>
      </c>
      <c r="Q21" s="196">
        <f t="shared" si="3"/>
        <v>0</v>
      </c>
      <c r="R21" s="196">
        <f t="shared" si="3"/>
        <v>0</v>
      </c>
      <c r="S21" s="196">
        <f t="shared" si="3"/>
        <v>0</v>
      </c>
      <c r="T21" s="196">
        <f t="shared" si="3"/>
        <v>0</v>
      </c>
      <c r="U21" s="196">
        <f t="shared" si="3"/>
        <v>0</v>
      </c>
      <c r="V21" s="196">
        <f t="shared" si="3"/>
        <v>0</v>
      </c>
      <c r="W21" s="196">
        <f t="shared" si="3"/>
        <v>0</v>
      </c>
      <c r="CY21" s="209"/>
      <c r="CZ21" s="209"/>
      <c r="DA21" s="209"/>
      <c r="DB21" s="209"/>
      <c r="DC21" s="209"/>
      <c r="DD21" s="209"/>
      <c r="DE21" s="195"/>
      <c r="DF21" s="195"/>
      <c r="DG21" s="195"/>
      <c r="DH21" s="209"/>
      <c r="DI21" s="209"/>
      <c r="DJ21" s="209"/>
      <c r="DK21" s="209"/>
      <c r="DL21" s="209"/>
      <c r="DM21" s="209"/>
      <c r="DN21" s="209"/>
      <c r="DO21" s="209"/>
      <c r="DP21" s="209"/>
      <c r="DQ21" s="209"/>
      <c r="DR21" s="209"/>
      <c r="DS21" s="209"/>
      <c r="DT21" s="209"/>
      <c r="DU21" s="209"/>
      <c r="DV21" s="209"/>
      <c r="DW21" s="195"/>
      <c r="DX21" s="195"/>
      <c r="DY21" s="195"/>
      <c r="DZ21" s="209"/>
      <c r="EA21" s="209"/>
      <c r="EB21" s="209"/>
      <c r="EC21" s="209"/>
      <c r="ED21" s="209"/>
      <c r="EE21" s="209"/>
      <c r="EF21" s="209"/>
      <c r="EG21" s="209"/>
      <c r="EH21" s="209"/>
      <c r="EI21" s="209"/>
      <c r="EJ21" s="209"/>
      <c r="EK21" s="209"/>
      <c r="EL21" s="209"/>
      <c r="EM21" s="209"/>
      <c r="EN21" s="209"/>
      <c r="EO21" s="195"/>
      <c r="EP21" s="195"/>
      <c r="EQ21" s="195"/>
      <c r="ER21" s="209"/>
      <c r="ES21" s="209"/>
      <c r="ET21" s="209"/>
      <c r="EU21" s="209"/>
      <c r="EV21" s="209"/>
      <c r="EW21" s="209"/>
      <c r="EX21" s="209"/>
      <c r="EY21" s="209"/>
      <c r="EZ21" s="209"/>
      <c r="FA21" s="209"/>
      <c r="FB21" s="209"/>
      <c r="FC21" s="209"/>
      <c r="FD21" s="209"/>
      <c r="FE21" s="209"/>
      <c r="FF21" s="209"/>
      <c r="FG21" s="195"/>
      <c r="FH21" s="195"/>
      <c r="FI21" s="195"/>
      <c r="FJ21" s="209"/>
      <c r="FK21" s="209"/>
      <c r="FL21" s="209"/>
      <c r="FM21" s="209"/>
      <c r="FN21" s="209"/>
      <c r="FO21" s="209"/>
      <c r="FP21" s="209"/>
      <c r="FQ21" s="209"/>
      <c r="FR21" s="209"/>
      <c r="FS21" s="209"/>
      <c r="FT21" s="209"/>
      <c r="FU21" s="209"/>
      <c r="FV21" s="209"/>
      <c r="FW21" s="209"/>
      <c r="FX21" s="209"/>
      <c r="FY21" s="195"/>
      <c r="FZ21" s="195"/>
      <c r="GA21" s="195"/>
      <c r="GB21" s="209"/>
      <c r="GC21" s="209"/>
      <c r="GD21" s="209"/>
      <c r="GE21" s="209"/>
      <c r="GF21" s="209"/>
      <c r="GG21" s="209"/>
      <c r="GH21" s="209"/>
      <c r="GI21" s="209"/>
      <c r="GJ21" s="209"/>
      <c r="GK21" s="209"/>
      <c r="GL21" s="209"/>
      <c r="GM21" s="209"/>
      <c r="GN21" s="209"/>
      <c r="GO21" s="209"/>
      <c r="GP21" s="209"/>
      <c r="GQ21" s="195"/>
      <c r="GR21" s="195"/>
      <c r="GS21" s="195"/>
      <c r="GT21" s="209"/>
      <c r="GU21" s="209"/>
      <c r="GV21" s="209"/>
      <c r="GW21" s="209"/>
      <c r="GX21" s="209"/>
      <c r="GY21" s="209"/>
      <c r="GZ21" s="209"/>
      <c r="HA21" s="209"/>
      <c r="HB21" s="209"/>
      <c r="HC21" s="209"/>
      <c r="HD21" s="209"/>
      <c r="HE21" s="209"/>
      <c r="HF21" s="209"/>
      <c r="HG21" s="209"/>
      <c r="HH21" s="209"/>
      <c r="HI21" s="195"/>
      <c r="HJ21" s="195"/>
      <c r="HK21" s="195"/>
      <c r="HL21" s="209"/>
      <c r="HM21" s="209"/>
      <c r="HN21" s="209"/>
      <c r="HO21" s="209"/>
      <c r="HP21" s="209"/>
      <c r="HQ21" s="209"/>
      <c r="HR21" s="209"/>
      <c r="HS21" s="209"/>
      <c r="HT21" s="209"/>
      <c r="HU21" s="209"/>
      <c r="HV21" s="209"/>
      <c r="HW21" s="209"/>
      <c r="HX21" s="209"/>
      <c r="HY21" s="209"/>
      <c r="HZ21" s="209"/>
      <c r="IA21" s="195"/>
      <c r="IB21" s="195"/>
      <c r="IC21" s="195"/>
      <c r="ID21" s="209"/>
      <c r="IE21" s="209"/>
      <c r="IF21" s="209"/>
      <c r="IG21" s="209"/>
      <c r="IH21" s="209"/>
      <c r="II21" s="209"/>
      <c r="IJ21" s="209"/>
      <c r="IK21" s="209"/>
      <c r="IL21" s="209"/>
      <c r="IM21" s="209"/>
      <c r="IN21" s="209"/>
      <c r="IO21" s="209"/>
      <c r="IP21" s="209"/>
      <c r="IQ21" s="209"/>
      <c r="IR21" s="209"/>
      <c r="IS21" s="195"/>
      <c r="IT21" s="195"/>
      <c r="IU21" s="195"/>
      <c r="IV21" s="209"/>
    </row>
    <row r="22" spans="1:256" x14ac:dyDescent="0.25">
      <c r="A22" s="197" t="s">
        <v>374</v>
      </c>
      <c r="B22" s="210"/>
      <c r="C22" s="210"/>
      <c r="D22" s="199">
        <f>B22*C22</f>
        <v>0</v>
      </c>
      <c r="E22" s="199"/>
      <c r="F22" s="199"/>
      <c r="G22" s="199"/>
      <c r="H22" s="199"/>
      <c r="I22" s="199"/>
      <c r="J22" s="190"/>
      <c r="K22" s="208"/>
      <c r="L22" s="200"/>
      <c r="M22" s="200"/>
      <c r="N22" s="200"/>
      <c r="O22" s="203"/>
      <c r="P22" s="207"/>
      <c r="Q22" s="207"/>
      <c r="R22" s="205"/>
      <c r="S22" s="205"/>
      <c r="T22" s="205"/>
      <c r="U22" s="205"/>
      <c r="V22" s="205"/>
      <c r="W22" s="205"/>
    </row>
    <row r="23" spans="1:256" x14ac:dyDescent="0.25">
      <c r="A23" s="195" t="s">
        <v>375</v>
      </c>
      <c r="B23" s="195" t="s">
        <v>366</v>
      </c>
      <c r="C23" s="195" t="s">
        <v>360</v>
      </c>
      <c r="D23" s="196">
        <f>SUM(D24:D28)</f>
        <v>0</v>
      </c>
      <c r="E23" s="196">
        <f t="shared" ref="E23:W23" si="4">SUM(E24:E28)</f>
        <v>0</v>
      </c>
      <c r="F23" s="196">
        <f t="shared" si="4"/>
        <v>0</v>
      </c>
      <c r="G23" s="196">
        <f t="shared" si="4"/>
        <v>0</v>
      </c>
      <c r="H23" s="196">
        <f t="shared" si="4"/>
        <v>0</v>
      </c>
      <c r="I23" s="196">
        <f t="shared" si="4"/>
        <v>0</v>
      </c>
      <c r="J23" s="196">
        <f t="shared" si="4"/>
        <v>0</v>
      </c>
      <c r="K23" s="196">
        <f t="shared" si="4"/>
        <v>0</v>
      </c>
      <c r="L23" s="196">
        <f t="shared" si="4"/>
        <v>0</v>
      </c>
      <c r="M23" s="196">
        <f t="shared" si="4"/>
        <v>0</v>
      </c>
      <c r="N23" s="196">
        <f t="shared" si="4"/>
        <v>0</v>
      </c>
      <c r="O23" s="196">
        <f t="shared" si="4"/>
        <v>0</v>
      </c>
      <c r="P23" s="196">
        <f t="shared" si="4"/>
        <v>0</v>
      </c>
      <c r="Q23" s="196">
        <f t="shared" si="4"/>
        <v>0</v>
      </c>
      <c r="R23" s="196">
        <f t="shared" si="4"/>
        <v>0</v>
      </c>
      <c r="S23" s="196">
        <f t="shared" si="4"/>
        <v>0</v>
      </c>
      <c r="T23" s="196">
        <f t="shared" si="4"/>
        <v>0</v>
      </c>
      <c r="U23" s="196">
        <f t="shared" si="4"/>
        <v>0</v>
      </c>
      <c r="V23" s="196">
        <f t="shared" si="4"/>
        <v>0</v>
      </c>
      <c r="W23" s="196">
        <f t="shared" si="4"/>
        <v>0</v>
      </c>
      <c r="CY23" s="209"/>
      <c r="CZ23" s="209"/>
      <c r="DA23" s="209"/>
      <c r="DB23" s="209"/>
      <c r="DC23" s="209"/>
      <c r="DD23" s="209"/>
      <c r="DE23" s="195"/>
      <c r="DF23" s="195"/>
      <c r="DG23" s="195"/>
      <c r="DH23" s="209"/>
      <c r="DI23" s="209"/>
      <c r="DJ23" s="209"/>
      <c r="DK23" s="209"/>
      <c r="DL23" s="209"/>
      <c r="DM23" s="209"/>
      <c r="DN23" s="209"/>
      <c r="DO23" s="209"/>
      <c r="DP23" s="209"/>
      <c r="DQ23" s="209"/>
      <c r="DR23" s="209"/>
      <c r="DS23" s="209"/>
      <c r="DT23" s="209"/>
      <c r="DU23" s="209"/>
      <c r="DV23" s="209"/>
      <c r="DW23" s="195"/>
      <c r="DX23" s="195"/>
      <c r="DY23" s="195"/>
      <c r="DZ23" s="209"/>
      <c r="EA23" s="209"/>
      <c r="EB23" s="209"/>
      <c r="EC23" s="209"/>
      <c r="ED23" s="209"/>
      <c r="EE23" s="209"/>
      <c r="EF23" s="209"/>
      <c r="EG23" s="209"/>
      <c r="EH23" s="209"/>
      <c r="EI23" s="209"/>
      <c r="EJ23" s="209"/>
      <c r="EK23" s="209"/>
      <c r="EL23" s="209"/>
      <c r="EM23" s="209"/>
      <c r="EN23" s="209"/>
      <c r="EO23" s="195"/>
      <c r="EP23" s="195"/>
      <c r="EQ23" s="195"/>
      <c r="ER23" s="209"/>
      <c r="ES23" s="209"/>
      <c r="ET23" s="209"/>
      <c r="EU23" s="209"/>
      <c r="EV23" s="209"/>
      <c r="EW23" s="209"/>
      <c r="EX23" s="209"/>
      <c r="EY23" s="209"/>
      <c r="EZ23" s="209"/>
      <c r="FA23" s="209"/>
      <c r="FB23" s="209"/>
      <c r="FC23" s="209"/>
      <c r="FD23" s="209"/>
      <c r="FE23" s="209"/>
      <c r="FF23" s="209"/>
      <c r="FG23" s="195"/>
      <c r="FH23" s="195"/>
      <c r="FI23" s="195"/>
      <c r="FJ23" s="209"/>
      <c r="FK23" s="209"/>
      <c r="FL23" s="209"/>
      <c r="FM23" s="209"/>
      <c r="FN23" s="209"/>
      <c r="FO23" s="209"/>
      <c r="FP23" s="209"/>
      <c r="FQ23" s="209"/>
      <c r="FR23" s="209"/>
      <c r="FS23" s="209"/>
      <c r="FT23" s="209"/>
      <c r="FU23" s="209"/>
      <c r="FV23" s="209"/>
      <c r="FW23" s="209"/>
      <c r="FX23" s="209"/>
      <c r="FY23" s="195"/>
      <c r="FZ23" s="195"/>
      <c r="GA23" s="195"/>
      <c r="GB23" s="209"/>
      <c r="GC23" s="209"/>
      <c r="GD23" s="209"/>
      <c r="GE23" s="209"/>
      <c r="GF23" s="209"/>
      <c r="GG23" s="209"/>
      <c r="GH23" s="209"/>
      <c r="GI23" s="209"/>
      <c r="GJ23" s="209"/>
      <c r="GK23" s="209"/>
      <c r="GL23" s="209"/>
      <c r="GM23" s="209"/>
      <c r="GN23" s="209"/>
      <c r="GO23" s="209"/>
      <c r="GP23" s="209"/>
      <c r="GQ23" s="195"/>
      <c r="GR23" s="195"/>
      <c r="GS23" s="195"/>
      <c r="GT23" s="209"/>
      <c r="GU23" s="209"/>
      <c r="GV23" s="209"/>
      <c r="GW23" s="209"/>
      <c r="GX23" s="209"/>
      <c r="GY23" s="209"/>
      <c r="GZ23" s="209"/>
      <c r="HA23" s="209"/>
      <c r="HB23" s="209"/>
      <c r="HC23" s="209"/>
      <c r="HD23" s="209"/>
      <c r="HE23" s="209"/>
      <c r="HF23" s="209"/>
      <c r="HG23" s="209"/>
      <c r="HH23" s="209"/>
      <c r="HI23" s="195"/>
      <c r="HJ23" s="195"/>
      <c r="HK23" s="195"/>
      <c r="HL23" s="209"/>
      <c r="HM23" s="209"/>
      <c r="HN23" s="209"/>
      <c r="HO23" s="209"/>
      <c r="HP23" s="209"/>
      <c r="HQ23" s="209"/>
      <c r="HR23" s="209"/>
      <c r="HS23" s="209"/>
      <c r="HT23" s="209"/>
      <c r="HU23" s="209"/>
      <c r="HV23" s="209"/>
      <c r="HW23" s="209"/>
      <c r="HX23" s="209"/>
      <c r="HY23" s="209"/>
      <c r="HZ23" s="209"/>
      <c r="IA23" s="195"/>
      <c r="IB23" s="195"/>
      <c r="IC23" s="195"/>
      <c r="ID23" s="209"/>
      <c r="IE23" s="209"/>
      <c r="IF23" s="209"/>
      <c r="IG23" s="209"/>
      <c r="IH23" s="209"/>
      <c r="II23" s="209"/>
      <c r="IJ23" s="209"/>
      <c r="IK23" s="209"/>
      <c r="IL23" s="209"/>
      <c r="IM23" s="209"/>
      <c r="IN23" s="209"/>
      <c r="IO23" s="209"/>
      <c r="IP23" s="209"/>
      <c r="IQ23" s="209"/>
      <c r="IR23" s="209"/>
      <c r="IS23" s="195"/>
      <c r="IT23" s="195"/>
      <c r="IU23" s="195"/>
      <c r="IV23" s="209"/>
    </row>
    <row r="24" spans="1:256" x14ac:dyDescent="0.25">
      <c r="A24" s="197" t="s">
        <v>376</v>
      </c>
      <c r="B24" s="210"/>
      <c r="C24" s="210"/>
      <c r="D24" s="199">
        <f>C24*B24</f>
        <v>0</v>
      </c>
      <c r="E24" s="199"/>
      <c r="F24" s="199"/>
      <c r="G24" s="199"/>
      <c r="H24" s="199"/>
      <c r="I24" s="199"/>
      <c r="J24" s="190"/>
      <c r="K24" s="208"/>
      <c r="L24" s="200"/>
      <c r="M24" s="200"/>
      <c r="N24" s="200"/>
      <c r="O24" s="203"/>
      <c r="P24" s="207"/>
      <c r="Q24" s="207"/>
      <c r="R24" s="205"/>
      <c r="S24" s="205"/>
      <c r="T24" s="205"/>
      <c r="U24" s="205"/>
      <c r="V24" s="205"/>
      <c r="W24" s="205"/>
    </row>
    <row r="25" spans="1:256" ht="18" x14ac:dyDescent="0.25">
      <c r="A25" s="197" t="s">
        <v>377</v>
      </c>
      <c r="B25" s="210"/>
      <c r="C25" s="210"/>
      <c r="D25" s="199">
        <f>C25*B25</f>
        <v>0</v>
      </c>
      <c r="E25" s="199"/>
      <c r="F25" s="199"/>
      <c r="G25" s="199"/>
      <c r="H25" s="199"/>
      <c r="I25" s="199"/>
      <c r="J25" s="190"/>
      <c r="K25" s="208"/>
      <c r="L25" s="200"/>
      <c r="M25" s="200"/>
      <c r="N25" s="200"/>
      <c r="O25" s="203"/>
      <c r="P25" s="207"/>
      <c r="Q25" s="207"/>
      <c r="R25" s="205"/>
      <c r="S25" s="205"/>
      <c r="T25" s="205"/>
      <c r="U25" s="205"/>
      <c r="V25" s="205"/>
      <c r="W25" s="205"/>
    </row>
    <row r="26" spans="1:256" x14ac:dyDescent="0.25">
      <c r="A26" s="197" t="s">
        <v>378</v>
      </c>
      <c r="B26" s="210"/>
      <c r="C26" s="210"/>
      <c r="D26" s="199">
        <f>C26*B26</f>
        <v>0</v>
      </c>
      <c r="E26" s="199"/>
      <c r="F26" s="199"/>
      <c r="G26" s="199"/>
      <c r="H26" s="199"/>
      <c r="I26" s="199"/>
      <c r="J26" s="190"/>
      <c r="K26" s="208"/>
      <c r="L26" s="200"/>
      <c r="M26" s="200"/>
      <c r="N26" s="200"/>
      <c r="O26" s="203"/>
      <c r="P26" s="207"/>
      <c r="Q26" s="207"/>
      <c r="R26" s="205"/>
      <c r="S26" s="205"/>
      <c r="T26" s="205"/>
      <c r="U26" s="205"/>
      <c r="V26" s="205"/>
      <c r="W26" s="205"/>
    </row>
    <row r="27" spans="1:256" x14ac:dyDescent="0.25">
      <c r="A27" s="211" t="s">
        <v>379</v>
      </c>
      <c r="B27" s="211"/>
      <c r="C27" s="211"/>
      <c r="D27" s="212"/>
      <c r="E27" s="212"/>
      <c r="F27" s="212"/>
      <c r="G27" s="212"/>
      <c r="H27" s="212"/>
      <c r="I27" s="212"/>
      <c r="J27" s="212"/>
      <c r="K27" s="212"/>
      <c r="L27" s="212"/>
      <c r="M27" s="212"/>
      <c r="N27" s="212"/>
      <c r="O27" s="212"/>
      <c r="P27" s="212"/>
      <c r="Q27" s="212"/>
      <c r="R27" s="212"/>
      <c r="S27" s="212"/>
      <c r="T27" s="212"/>
      <c r="U27" s="212"/>
      <c r="V27" s="212"/>
      <c r="W27" s="212"/>
    </row>
    <row r="28" spans="1:256" ht="31.5" x14ac:dyDescent="0.25">
      <c r="A28" s="213" t="s">
        <v>380</v>
      </c>
      <c r="B28" s="213"/>
      <c r="C28" s="213"/>
      <c r="D28" s="212"/>
      <c r="E28" s="212"/>
      <c r="F28" s="212"/>
      <c r="G28" s="212"/>
      <c r="H28" s="212"/>
      <c r="I28" s="212"/>
      <c r="J28" s="212"/>
      <c r="K28" s="212"/>
      <c r="L28" s="212"/>
      <c r="M28" s="212"/>
      <c r="N28" s="212"/>
      <c r="O28" s="212"/>
      <c r="P28" s="212"/>
      <c r="Q28" s="212"/>
      <c r="R28" s="212"/>
      <c r="S28" s="212"/>
      <c r="T28" s="212"/>
      <c r="U28" s="212"/>
      <c r="V28" s="212"/>
      <c r="W28" s="212"/>
    </row>
    <row r="29" spans="1:256" x14ac:dyDescent="0.25">
      <c r="A29" s="214" t="s">
        <v>381</v>
      </c>
      <c r="B29" s="214"/>
      <c r="C29" s="214"/>
      <c r="D29" s="215">
        <f>SUM(D23+D21+D19+D15+D10)</f>
        <v>0</v>
      </c>
      <c r="E29" s="215">
        <f t="shared" ref="E29:R29" si="5">SUM(E23+E21+E19+E15+E10)</f>
        <v>0</v>
      </c>
      <c r="F29" s="215">
        <f t="shared" si="5"/>
        <v>0</v>
      </c>
      <c r="G29" s="215">
        <f t="shared" si="5"/>
        <v>0</v>
      </c>
      <c r="H29" s="215">
        <f t="shared" si="5"/>
        <v>0</v>
      </c>
      <c r="I29" s="215">
        <f t="shared" si="5"/>
        <v>0</v>
      </c>
      <c r="J29" s="215">
        <f t="shared" si="5"/>
        <v>0</v>
      </c>
      <c r="K29" s="215">
        <f t="shared" si="5"/>
        <v>0</v>
      </c>
      <c r="L29" s="215">
        <f t="shared" si="5"/>
        <v>0</v>
      </c>
      <c r="M29" s="215">
        <f t="shared" si="5"/>
        <v>0</v>
      </c>
      <c r="N29" s="215">
        <f t="shared" si="5"/>
        <v>0</v>
      </c>
      <c r="O29" s="215">
        <f t="shared" si="5"/>
        <v>0</v>
      </c>
      <c r="P29" s="215">
        <f t="shared" si="5"/>
        <v>0</v>
      </c>
      <c r="Q29" s="215">
        <f t="shared" si="5"/>
        <v>0</v>
      </c>
      <c r="R29" s="215">
        <f t="shared" si="5"/>
        <v>0</v>
      </c>
      <c r="S29" s="215">
        <f>SUM(S23+S21+S19+S15+S10)</f>
        <v>0</v>
      </c>
      <c r="T29" s="215">
        <f>SUM(T23+T21+T19+T15+T10)</f>
        <v>0</v>
      </c>
      <c r="U29" s="215">
        <f>SUM(U23+U21+U19+U15+U10)</f>
        <v>0</v>
      </c>
      <c r="V29" s="215">
        <f>SUM(V23+V21+V19+V15+V10)</f>
        <v>0</v>
      </c>
      <c r="W29" s="215">
        <f>SUM(W23+W21+W19+W15+W10)</f>
        <v>0</v>
      </c>
    </row>
    <row r="30" spans="1:256" x14ac:dyDescent="0.25">
      <c r="A30" s="195" t="s">
        <v>382</v>
      </c>
      <c r="B30" s="195" t="s">
        <v>366</v>
      </c>
      <c r="C30" s="195" t="s">
        <v>360</v>
      </c>
      <c r="D30" s="196">
        <f>SUM(D31:D34)</f>
        <v>0</v>
      </c>
      <c r="E30" s="196">
        <f t="shared" ref="E30:W30" si="6">SUM(E31:E34)</f>
        <v>0</v>
      </c>
      <c r="F30" s="196">
        <f t="shared" si="6"/>
        <v>0</v>
      </c>
      <c r="G30" s="196">
        <f t="shared" si="6"/>
        <v>0</v>
      </c>
      <c r="H30" s="196">
        <f t="shared" si="6"/>
        <v>0</v>
      </c>
      <c r="I30" s="196">
        <f t="shared" si="6"/>
        <v>0</v>
      </c>
      <c r="J30" s="196">
        <f t="shared" si="6"/>
        <v>0</v>
      </c>
      <c r="K30" s="196">
        <f t="shared" si="6"/>
        <v>0</v>
      </c>
      <c r="L30" s="196">
        <f t="shared" si="6"/>
        <v>0</v>
      </c>
      <c r="M30" s="196">
        <f t="shared" si="6"/>
        <v>0</v>
      </c>
      <c r="N30" s="196">
        <f t="shared" si="6"/>
        <v>0</v>
      </c>
      <c r="O30" s="196">
        <f t="shared" si="6"/>
        <v>0</v>
      </c>
      <c r="P30" s="196">
        <f t="shared" si="6"/>
        <v>0</v>
      </c>
      <c r="Q30" s="196">
        <f t="shared" si="6"/>
        <v>0</v>
      </c>
      <c r="R30" s="196">
        <f t="shared" si="6"/>
        <v>0</v>
      </c>
      <c r="S30" s="196">
        <f t="shared" si="6"/>
        <v>0</v>
      </c>
      <c r="T30" s="196">
        <f t="shared" si="6"/>
        <v>0</v>
      </c>
      <c r="U30" s="196">
        <f t="shared" si="6"/>
        <v>0</v>
      </c>
      <c r="V30" s="196">
        <f t="shared" si="6"/>
        <v>0</v>
      </c>
      <c r="W30" s="196">
        <f t="shared" si="6"/>
        <v>0</v>
      </c>
    </row>
    <row r="31" spans="1:256" x14ac:dyDescent="0.25">
      <c r="A31" s="216" t="s">
        <v>383</v>
      </c>
      <c r="B31" s="217"/>
      <c r="C31" s="217"/>
      <c r="D31" s="199">
        <f>B31*C31</f>
        <v>0</v>
      </c>
      <c r="E31" s="199"/>
      <c r="F31" s="199"/>
      <c r="G31" s="199"/>
      <c r="H31" s="199"/>
      <c r="I31" s="199"/>
      <c r="J31" s="190"/>
      <c r="K31" s="208"/>
      <c r="L31" s="200"/>
      <c r="M31" s="200"/>
      <c r="N31" s="200"/>
      <c r="O31" s="203"/>
      <c r="P31" s="207"/>
      <c r="Q31" s="207"/>
      <c r="R31" s="205"/>
      <c r="S31" s="205"/>
      <c r="T31" s="205"/>
      <c r="U31" s="205"/>
      <c r="V31" s="205"/>
      <c r="W31" s="205"/>
    </row>
    <row r="32" spans="1:256" x14ac:dyDescent="0.25">
      <c r="A32" s="216" t="s">
        <v>384</v>
      </c>
      <c r="B32" s="218"/>
      <c r="C32" s="218"/>
      <c r="D32" s="199">
        <f>B32*C32</f>
        <v>0</v>
      </c>
      <c r="E32" s="219"/>
      <c r="F32" s="219"/>
      <c r="G32" s="219"/>
      <c r="H32" s="219"/>
      <c r="I32" s="219"/>
      <c r="J32" s="190"/>
      <c r="K32" s="208"/>
      <c r="L32" s="200"/>
      <c r="M32" s="200"/>
      <c r="N32" s="200"/>
      <c r="O32" s="203"/>
      <c r="P32" s="207"/>
      <c r="Q32" s="207"/>
      <c r="R32" s="205"/>
      <c r="S32" s="205"/>
      <c r="T32" s="205"/>
      <c r="U32" s="205"/>
      <c r="V32" s="205"/>
      <c r="W32" s="205"/>
    </row>
    <row r="33" spans="1:23" x14ac:dyDescent="0.25">
      <c r="A33" s="216" t="s">
        <v>385</v>
      </c>
      <c r="B33" s="210"/>
      <c r="C33" s="210"/>
      <c r="D33" s="199">
        <f>B33*C33</f>
        <v>0</v>
      </c>
      <c r="E33" s="205"/>
      <c r="F33" s="205"/>
      <c r="G33" s="205"/>
      <c r="H33" s="205"/>
      <c r="I33" s="219"/>
      <c r="J33" s="190"/>
      <c r="K33" s="208"/>
      <c r="L33" s="200"/>
      <c r="M33" s="200"/>
      <c r="N33" s="200"/>
      <c r="O33" s="203"/>
      <c r="P33" s="207"/>
      <c r="Q33" s="207"/>
      <c r="R33" s="205"/>
      <c r="S33" s="205"/>
      <c r="T33" s="205"/>
      <c r="U33" s="205"/>
      <c r="V33" s="205"/>
      <c r="W33" s="205"/>
    </row>
    <row r="34" spans="1:23" x14ac:dyDescent="0.25">
      <c r="A34" s="216" t="s">
        <v>386</v>
      </c>
      <c r="B34" s="210"/>
      <c r="C34" s="210"/>
      <c r="D34" s="199">
        <f>B34*C34</f>
        <v>0</v>
      </c>
      <c r="E34" s="205"/>
      <c r="F34" s="205"/>
      <c r="G34" s="205"/>
      <c r="H34" s="205"/>
      <c r="I34" s="219"/>
      <c r="J34" s="190"/>
      <c r="K34" s="208"/>
      <c r="L34" s="200"/>
      <c r="M34" s="200"/>
      <c r="N34" s="200"/>
      <c r="O34" s="203"/>
      <c r="P34" s="207"/>
      <c r="Q34" s="207"/>
      <c r="R34" s="205"/>
      <c r="S34" s="205"/>
      <c r="T34" s="205"/>
      <c r="U34" s="205"/>
      <c r="V34" s="205"/>
      <c r="W34" s="205"/>
    </row>
    <row r="35" spans="1:23" x14ac:dyDescent="0.25">
      <c r="A35" s="195" t="s">
        <v>387</v>
      </c>
      <c r="B35" s="195" t="s">
        <v>366</v>
      </c>
      <c r="C35" s="195" t="s">
        <v>360</v>
      </c>
      <c r="D35" s="220">
        <f>SUM(D36:D39)</f>
        <v>0</v>
      </c>
      <c r="E35" s="220">
        <f t="shared" ref="E35:W35" si="7">SUM(E36:E39)</f>
        <v>0</v>
      </c>
      <c r="F35" s="220">
        <f t="shared" si="7"/>
        <v>0</v>
      </c>
      <c r="G35" s="220">
        <f t="shared" si="7"/>
        <v>0</v>
      </c>
      <c r="H35" s="220">
        <f t="shared" si="7"/>
        <v>0</v>
      </c>
      <c r="I35" s="220">
        <f t="shared" si="7"/>
        <v>0</v>
      </c>
      <c r="J35" s="220">
        <f t="shared" si="7"/>
        <v>0</v>
      </c>
      <c r="K35" s="220">
        <f t="shared" si="7"/>
        <v>0</v>
      </c>
      <c r="L35" s="220">
        <f t="shared" si="7"/>
        <v>0</v>
      </c>
      <c r="M35" s="220">
        <f t="shared" si="7"/>
        <v>0</v>
      </c>
      <c r="N35" s="220">
        <f t="shared" si="7"/>
        <v>0</v>
      </c>
      <c r="O35" s="220">
        <f t="shared" si="7"/>
        <v>0</v>
      </c>
      <c r="P35" s="220">
        <f t="shared" si="7"/>
        <v>0</v>
      </c>
      <c r="Q35" s="220">
        <f t="shared" si="7"/>
        <v>0</v>
      </c>
      <c r="R35" s="220">
        <f t="shared" si="7"/>
        <v>0</v>
      </c>
      <c r="S35" s="220">
        <f t="shared" si="7"/>
        <v>0</v>
      </c>
      <c r="T35" s="220">
        <f t="shared" si="7"/>
        <v>0</v>
      </c>
      <c r="U35" s="220">
        <f t="shared" si="7"/>
        <v>0</v>
      </c>
      <c r="V35" s="220">
        <f t="shared" si="7"/>
        <v>0</v>
      </c>
      <c r="W35" s="220">
        <f t="shared" si="7"/>
        <v>0</v>
      </c>
    </row>
    <row r="36" spans="1:23" x14ac:dyDescent="0.25">
      <c r="A36" s="216" t="s">
        <v>388</v>
      </c>
      <c r="B36" s="210"/>
      <c r="C36" s="210"/>
      <c r="D36" s="221">
        <f>B36*C36</f>
        <v>0</v>
      </c>
      <c r="E36" s="221"/>
      <c r="F36" s="221"/>
      <c r="G36" s="221"/>
      <c r="H36" s="221"/>
      <c r="I36" s="205"/>
      <c r="J36" s="190"/>
      <c r="K36" s="208"/>
      <c r="L36" s="200"/>
      <c r="M36" s="200"/>
      <c r="N36" s="200"/>
      <c r="O36" s="203"/>
      <c r="P36" s="207"/>
      <c r="Q36" s="207"/>
      <c r="R36" s="205"/>
      <c r="S36" s="205"/>
      <c r="T36" s="205"/>
      <c r="U36" s="205"/>
      <c r="V36" s="205"/>
      <c r="W36" s="205"/>
    </row>
    <row r="37" spans="1:23" x14ac:dyDescent="0.25">
      <c r="A37" s="216" t="s">
        <v>389</v>
      </c>
      <c r="B37" s="210"/>
      <c r="C37" s="210"/>
      <c r="D37" s="221">
        <f>B37*C37</f>
        <v>0</v>
      </c>
      <c r="E37" s="221"/>
      <c r="F37" s="221"/>
      <c r="G37" s="221"/>
      <c r="H37" s="221"/>
      <c r="I37" s="205"/>
      <c r="J37" s="190"/>
      <c r="K37" s="208"/>
      <c r="L37" s="200"/>
      <c r="M37" s="200"/>
      <c r="N37" s="200"/>
      <c r="O37" s="203"/>
      <c r="P37" s="207"/>
      <c r="Q37" s="207"/>
      <c r="R37" s="205"/>
      <c r="S37" s="205"/>
      <c r="T37" s="205"/>
      <c r="U37" s="205"/>
      <c r="V37" s="205"/>
      <c r="W37" s="205"/>
    </row>
    <row r="38" spans="1:23" x14ac:dyDescent="0.25">
      <c r="A38" s="216" t="s">
        <v>390</v>
      </c>
      <c r="B38" s="210"/>
      <c r="C38" s="210"/>
      <c r="D38" s="221">
        <f>B38*C38</f>
        <v>0</v>
      </c>
      <c r="E38" s="221"/>
      <c r="F38" s="221"/>
      <c r="G38" s="221"/>
      <c r="H38" s="221"/>
      <c r="I38" s="205"/>
      <c r="J38" s="190"/>
      <c r="K38" s="208"/>
      <c r="L38" s="200"/>
      <c r="M38" s="200"/>
      <c r="N38" s="200"/>
      <c r="O38" s="203"/>
      <c r="P38" s="207"/>
      <c r="Q38" s="207"/>
      <c r="R38" s="205"/>
      <c r="S38" s="205"/>
      <c r="T38" s="205"/>
      <c r="U38" s="205"/>
      <c r="V38" s="205"/>
      <c r="W38" s="205"/>
    </row>
    <row r="39" spans="1:23" x14ac:dyDescent="0.25">
      <c r="A39" s="216" t="s">
        <v>391</v>
      </c>
      <c r="B39" s="210"/>
      <c r="C39" s="210"/>
      <c r="D39" s="221">
        <f>B39*C39</f>
        <v>0</v>
      </c>
      <c r="E39" s="221"/>
      <c r="F39" s="221"/>
      <c r="G39" s="221"/>
      <c r="H39" s="221"/>
      <c r="I39" s="205"/>
      <c r="J39" s="190"/>
      <c r="K39" s="208"/>
      <c r="L39" s="200"/>
      <c r="M39" s="200"/>
      <c r="N39" s="200"/>
      <c r="O39" s="203"/>
      <c r="P39" s="207"/>
      <c r="Q39" s="207"/>
      <c r="R39" s="205"/>
      <c r="S39" s="205"/>
      <c r="T39" s="205"/>
      <c r="U39" s="205"/>
      <c r="V39" s="205"/>
      <c r="W39" s="205"/>
    </row>
    <row r="40" spans="1:23" s="224" customFormat="1" x14ac:dyDescent="0.25">
      <c r="A40" s="222" t="s">
        <v>392</v>
      </c>
      <c r="B40" s="222"/>
      <c r="C40" s="222"/>
      <c r="D40" s="223">
        <f>SUM(D41:D43)</f>
        <v>0</v>
      </c>
      <c r="E40" s="223">
        <f t="shared" ref="E40:W40" si="8">SUM(E41:E43)</f>
        <v>0</v>
      </c>
      <c r="F40" s="223">
        <f t="shared" si="8"/>
        <v>0</v>
      </c>
      <c r="G40" s="223">
        <f t="shared" si="8"/>
        <v>0</v>
      </c>
      <c r="H40" s="223">
        <f t="shared" si="8"/>
        <v>0</v>
      </c>
      <c r="I40" s="223">
        <f t="shared" si="8"/>
        <v>0</v>
      </c>
      <c r="J40" s="223">
        <f t="shared" si="8"/>
        <v>0</v>
      </c>
      <c r="K40" s="223">
        <f t="shared" si="8"/>
        <v>0</v>
      </c>
      <c r="L40" s="223">
        <f t="shared" si="8"/>
        <v>0</v>
      </c>
      <c r="M40" s="223">
        <f t="shared" si="8"/>
        <v>0</v>
      </c>
      <c r="N40" s="223">
        <f t="shared" si="8"/>
        <v>0</v>
      </c>
      <c r="O40" s="223">
        <f t="shared" si="8"/>
        <v>0</v>
      </c>
      <c r="P40" s="223">
        <f t="shared" si="8"/>
        <v>0</v>
      </c>
      <c r="Q40" s="223">
        <f t="shared" si="8"/>
        <v>0</v>
      </c>
      <c r="R40" s="223">
        <f t="shared" si="8"/>
        <v>0</v>
      </c>
      <c r="S40" s="223">
        <f t="shared" si="8"/>
        <v>0</v>
      </c>
      <c r="T40" s="223">
        <f t="shared" si="8"/>
        <v>0</v>
      </c>
      <c r="U40" s="223">
        <f t="shared" si="8"/>
        <v>0</v>
      </c>
      <c r="V40" s="223">
        <f t="shared" si="8"/>
        <v>0</v>
      </c>
      <c r="W40" s="223">
        <f t="shared" si="8"/>
        <v>0</v>
      </c>
    </row>
    <row r="41" spans="1:23" x14ac:dyDescent="0.25">
      <c r="A41" s="216" t="s">
        <v>393</v>
      </c>
      <c r="B41" s="210"/>
      <c r="C41" s="210"/>
      <c r="D41" s="221"/>
      <c r="E41" s="221"/>
      <c r="F41" s="221"/>
      <c r="G41" s="221"/>
      <c r="H41" s="221"/>
      <c r="I41" s="205"/>
      <c r="J41" s="190"/>
      <c r="K41" s="208"/>
      <c r="L41" s="200"/>
      <c r="M41" s="200"/>
      <c r="N41" s="200"/>
      <c r="O41" s="203"/>
      <c r="P41" s="207"/>
      <c r="Q41" s="207"/>
      <c r="R41" s="205"/>
      <c r="S41" s="205"/>
      <c r="T41" s="205"/>
      <c r="U41" s="205"/>
      <c r="V41" s="205"/>
      <c r="W41" s="205"/>
    </row>
    <row r="42" spans="1:23" x14ac:dyDescent="0.25">
      <c r="A42" s="216" t="s">
        <v>394</v>
      </c>
      <c r="B42" s="210"/>
      <c r="C42" s="210"/>
      <c r="D42" s="221"/>
      <c r="E42" s="221"/>
      <c r="F42" s="221"/>
      <c r="G42" s="221"/>
      <c r="H42" s="221"/>
      <c r="I42" s="205"/>
      <c r="J42" s="190"/>
      <c r="K42" s="208"/>
      <c r="L42" s="200"/>
      <c r="M42" s="200"/>
      <c r="N42" s="200"/>
      <c r="O42" s="203"/>
      <c r="P42" s="207"/>
      <c r="Q42" s="207"/>
      <c r="R42" s="205"/>
      <c r="S42" s="205"/>
      <c r="T42" s="205"/>
      <c r="U42" s="205"/>
      <c r="V42" s="205"/>
      <c r="W42" s="205"/>
    </row>
    <row r="43" spans="1:23" x14ac:dyDescent="0.25">
      <c r="A43" s="216" t="s">
        <v>391</v>
      </c>
      <c r="B43" s="210"/>
      <c r="C43" s="210"/>
      <c r="D43" s="221"/>
      <c r="E43" s="221"/>
      <c r="F43" s="221"/>
      <c r="G43" s="221"/>
      <c r="H43" s="221"/>
      <c r="I43" s="205"/>
      <c r="J43" s="190"/>
      <c r="K43" s="208"/>
      <c r="L43" s="200"/>
      <c r="M43" s="200"/>
      <c r="N43" s="200"/>
      <c r="O43" s="203"/>
      <c r="P43" s="207"/>
      <c r="Q43" s="207"/>
      <c r="R43" s="205"/>
      <c r="S43" s="205"/>
      <c r="T43" s="205"/>
      <c r="U43" s="205"/>
      <c r="V43" s="205"/>
      <c r="W43" s="205"/>
    </row>
    <row r="44" spans="1:23" s="224" customFormat="1" ht="31.5" x14ac:dyDescent="0.25">
      <c r="A44" s="222" t="s">
        <v>395</v>
      </c>
      <c r="B44" s="222" t="s">
        <v>366</v>
      </c>
      <c r="C44" s="222" t="s">
        <v>360</v>
      </c>
      <c r="D44" s="223">
        <f>SUM(D45:D48)</f>
        <v>0</v>
      </c>
      <c r="E44" s="223">
        <f t="shared" ref="E44:W44" si="9">SUM(E45:E48)</f>
        <v>0</v>
      </c>
      <c r="F44" s="223">
        <f t="shared" si="9"/>
        <v>0</v>
      </c>
      <c r="G44" s="223">
        <f t="shared" si="9"/>
        <v>0</v>
      </c>
      <c r="H44" s="223">
        <f t="shared" si="9"/>
        <v>0</v>
      </c>
      <c r="I44" s="223">
        <f t="shared" si="9"/>
        <v>0</v>
      </c>
      <c r="J44" s="223">
        <f t="shared" si="9"/>
        <v>0</v>
      </c>
      <c r="K44" s="223">
        <f t="shared" si="9"/>
        <v>0</v>
      </c>
      <c r="L44" s="223">
        <f t="shared" si="9"/>
        <v>0</v>
      </c>
      <c r="M44" s="223">
        <f t="shared" si="9"/>
        <v>0</v>
      </c>
      <c r="N44" s="223">
        <f t="shared" si="9"/>
        <v>0</v>
      </c>
      <c r="O44" s="223">
        <f t="shared" si="9"/>
        <v>0</v>
      </c>
      <c r="P44" s="223">
        <f t="shared" si="9"/>
        <v>0</v>
      </c>
      <c r="Q44" s="223">
        <f t="shared" si="9"/>
        <v>0</v>
      </c>
      <c r="R44" s="223">
        <f t="shared" si="9"/>
        <v>0</v>
      </c>
      <c r="S44" s="223">
        <f t="shared" si="9"/>
        <v>0</v>
      </c>
      <c r="T44" s="223">
        <f t="shared" si="9"/>
        <v>0</v>
      </c>
      <c r="U44" s="223">
        <f t="shared" si="9"/>
        <v>0</v>
      </c>
      <c r="V44" s="223">
        <f t="shared" si="9"/>
        <v>0</v>
      </c>
      <c r="W44" s="223">
        <f t="shared" si="9"/>
        <v>0</v>
      </c>
    </row>
    <row r="45" spans="1:23" x14ac:dyDescent="0.25">
      <c r="A45" s="216" t="s">
        <v>396</v>
      </c>
      <c r="B45" s="210"/>
      <c r="C45" s="210"/>
      <c r="D45" s="221">
        <f>B45*C45</f>
        <v>0</v>
      </c>
      <c r="E45" s="221"/>
      <c r="F45" s="221"/>
      <c r="G45" s="221"/>
      <c r="H45" s="221"/>
      <c r="I45" s="205"/>
      <c r="J45" s="190"/>
      <c r="K45" s="208"/>
      <c r="L45" s="200"/>
      <c r="M45" s="200"/>
      <c r="N45" s="200"/>
      <c r="O45" s="203"/>
      <c r="P45" s="207"/>
      <c r="Q45" s="207"/>
      <c r="R45" s="205"/>
      <c r="S45" s="205"/>
      <c r="T45" s="205"/>
      <c r="U45" s="205"/>
      <c r="V45" s="205"/>
      <c r="W45" s="205"/>
    </row>
    <row r="46" spans="1:23" x14ac:dyDescent="0.25">
      <c r="A46" s="216" t="s">
        <v>372</v>
      </c>
      <c r="B46" s="210"/>
      <c r="C46" s="210"/>
      <c r="D46" s="221">
        <f>B46*C46</f>
        <v>0</v>
      </c>
      <c r="E46" s="221"/>
      <c r="F46" s="221"/>
      <c r="G46" s="221"/>
      <c r="H46" s="221"/>
      <c r="I46" s="205"/>
      <c r="J46" s="190"/>
      <c r="K46" s="208"/>
      <c r="L46" s="200"/>
      <c r="M46" s="200"/>
      <c r="N46" s="200"/>
      <c r="O46" s="203"/>
      <c r="P46" s="207"/>
      <c r="Q46" s="207"/>
      <c r="R46" s="205"/>
      <c r="S46" s="205"/>
      <c r="T46" s="205"/>
      <c r="U46" s="205"/>
      <c r="V46" s="205"/>
      <c r="W46" s="205"/>
    </row>
    <row r="47" spans="1:23" x14ac:dyDescent="0.25">
      <c r="A47" s="216" t="s">
        <v>397</v>
      </c>
      <c r="B47" s="210"/>
      <c r="C47" s="210"/>
      <c r="D47" s="221">
        <f>B47*C47</f>
        <v>0</v>
      </c>
      <c r="E47" s="221"/>
      <c r="F47" s="221"/>
      <c r="G47" s="221"/>
      <c r="H47" s="221"/>
      <c r="I47" s="205"/>
      <c r="J47" s="190"/>
      <c r="K47" s="208"/>
      <c r="L47" s="200"/>
      <c r="M47" s="200"/>
      <c r="N47" s="200"/>
      <c r="O47" s="203"/>
      <c r="P47" s="207"/>
      <c r="Q47" s="207"/>
      <c r="R47" s="205"/>
      <c r="S47" s="205"/>
      <c r="T47" s="205"/>
      <c r="U47" s="205"/>
      <c r="V47" s="205"/>
      <c r="W47" s="205"/>
    </row>
    <row r="48" spans="1:23" x14ac:dyDescent="0.25">
      <c r="A48" s="216" t="s">
        <v>391</v>
      </c>
      <c r="B48" s="210"/>
      <c r="C48" s="210"/>
      <c r="D48" s="221">
        <f>B48*C48</f>
        <v>0</v>
      </c>
      <c r="E48" s="221"/>
      <c r="F48" s="221"/>
      <c r="G48" s="221"/>
      <c r="H48" s="221"/>
      <c r="I48" s="205"/>
      <c r="J48" s="190"/>
      <c r="K48" s="208"/>
      <c r="L48" s="200"/>
      <c r="M48" s="200"/>
      <c r="N48" s="200"/>
      <c r="O48" s="203"/>
      <c r="P48" s="207"/>
      <c r="Q48" s="207"/>
      <c r="R48" s="205"/>
      <c r="S48" s="205"/>
      <c r="T48" s="205"/>
      <c r="U48" s="205"/>
      <c r="V48" s="205"/>
      <c r="W48" s="205"/>
    </row>
    <row r="49" spans="1:23" x14ac:dyDescent="0.25">
      <c r="A49" s="222" t="s">
        <v>398</v>
      </c>
      <c r="B49" s="225"/>
      <c r="C49" s="225"/>
      <c r="D49" s="223">
        <f>SUM(D50:D51)</f>
        <v>0</v>
      </c>
      <c r="E49" s="223">
        <f t="shared" ref="E49:W49" si="10">SUM(E50:E51)</f>
        <v>0</v>
      </c>
      <c r="F49" s="223">
        <f t="shared" si="10"/>
        <v>0</v>
      </c>
      <c r="G49" s="223">
        <f t="shared" si="10"/>
        <v>0</v>
      </c>
      <c r="H49" s="223">
        <f t="shared" si="10"/>
        <v>0</v>
      </c>
      <c r="I49" s="223">
        <f t="shared" si="10"/>
        <v>0</v>
      </c>
      <c r="J49" s="223">
        <f t="shared" si="10"/>
        <v>0</v>
      </c>
      <c r="K49" s="223">
        <f t="shared" si="10"/>
        <v>0</v>
      </c>
      <c r="L49" s="223">
        <f t="shared" si="10"/>
        <v>0</v>
      </c>
      <c r="M49" s="223">
        <f t="shared" si="10"/>
        <v>0</v>
      </c>
      <c r="N49" s="223">
        <f t="shared" si="10"/>
        <v>0</v>
      </c>
      <c r="O49" s="223">
        <f t="shared" si="10"/>
        <v>0</v>
      </c>
      <c r="P49" s="223">
        <f t="shared" si="10"/>
        <v>0</v>
      </c>
      <c r="Q49" s="223">
        <f t="shared" si="10"/>
        <v>0</v>
      </c>
      <c r="R49" s="223">
        <f t="shared" si="10"/>
        <v>0</v>
      </c>
      <c r="S49" s="223">
        <f t="shared" si="10"/>
        <v>0</v>
      </c>
      <c r="T49" s="223">
        <f t="shared" si="10"/>
        <v>0</v>
      </c>
      <c r="U49" s="223">
        <f t="shared" si="10"/>
        <v>0</v>
      </c>
      <c r="V49" s="223">
        <f t="shared" si="10"/>
        <v>0</v>
      </c>
      <c r="W49" s="223">
        <f t="shared" si="10"/>
        <v>0</v>
      </c>
    </row>
    <row r="50" spans="1:23" x14ac:dyDescent="0.25">
      <c r="A50" s="216" t="s">
        <v>399</v>
      </c>
      <c r="B50" s="210"/>
      <c r="C50" s="210"/>
      <c r="D50" s="221"/>
      <c r="E50" s="221"/>
      <c r="F50" s="221"/>
      <c r="G50" s="221"/>
      <c r="H50" s="221"/>
      <c r="I50" s="205"/>
      <c r="J50" s="190"/>
      <c r="K50" s="208"/>
      <c r="L50" s="200"/>
      <c r="M50" s="200"/>
      <c r="N50" s="200"/>
      <c r="O50" s="203"/>
      <c r="P50" s="207"/>
      <c r="Q50" s="207"/>
      <c r="R50" s="205"/>
      <c r="S50" s="205"/>
      <c r="T50" s="205"/>
      <c r="U50" s="205"/>
      <c r="V50" s="205"/>
      <c r="W50" s="205"/>
    </row>
    <row r="51" spans="1:23" x14ac:dyDescent="0.25">
      <c r="A51" s="216" t="s">
        <v>400</v>
      </c>
      <c r="B51" s="210"/>
      <c r="C51" s="210"/>
      <c r="D51" s="221"/>
      <c r="E51" s="221"/>
      <c r="F51" s="221"/>
      <c r="G51" s="221"/>
      <c r="H51" s="221"/>
      <c r="I51" s="205"/>
      <c r="J51" s="190"/>
      <c r="K51" s="208"/>
      <c r="L51" s="200"/>
      <c r="M51" s="200"/>
      <c r="N51" s="200"/>
      <c r="O51" s="203"/>
      <c r="P51" s="207"/>
      <c r="Q51" s="207"/>
      <c r="R51" s="205"/>
      <c r="S51" s="205"/>
      <c r="T51" s="205"/>
      <c r="U51" s="205"/>
      <c r="V51" s="205"/>
      <c r="W51" s="205"/>
    </row>
    <row r="52" spans="1:23" x14ac:dyDescent="0.25">
      <c r="A52" s="222" t="s">
        <v>401</v>
      </c>
      <c r="B52" s="222"/>
      <c r="C52" s="222"/>
      <c r="D52" s="223">
        <f>SUM(D53:D56)</f>
        <v>0</v>
      </c>
      <c r="E52" s="223">
        <f t="shared" ref="E52:W52" si="11">SUM(E53:E56)</f>
        <v>0</v>
      </c>
      <c r="F52" s="223">
        <f t="shared" si="11"/>
        <v>0</v>
      </c>
      <c r="G52" s="223">
        <f t="shared" si="11"/>
        <v>0</v>
      </c>
      <c r="H52" s="223">
        <f t="shared" si="11"/>
        <v>0</v>
      </c>
      <c r="I52" s="223">
        <f t="shared" si="11"/>
        <v>0</v>
      </c>
      <c r="J52" s="223">
        <f t="shared" si="11"/>
        <v>0</v>
      </c>
      <c r="K52" s="223">
        <f t="shared" si="11"/>
        <v>0</v>
      </c>
      <c r="L52" s="223">
        <f t="shared" si="11"/>
        <v>0</v>
      </c>
      <c r="M52" s="223">
        <f t="shared" si="11"/>
        <v>0</v>
      </c>
      <c r="N52" s="223">
        <f t="shared" si="11"/>
        <v>0</v>
      </c>
      <c r="O52" s="223">
        <f t="shared" si="11"/>
        <v>0</v>
      </c>
      <c r="P52" s="223">
        <f t="shared" si="11"/>
        <v>0</v>
      </c>
      <c r="Q52" s="223">
        <f t="shared" si="11"/>
        <v>0</v>
      </c>
      <c r="R52" s="223">
        <f t="shared" si="11"/>
        <v>0</v>
      </c>
      <c r="S52" s="223">
        <f t="shared" si="11"/>
        <v>0</v>
      </c>
      <c r="T52" s="223">
        <f t="shared" si="11"/>
        <v>0</v>
      </c>
      <c r="U52" s="223">
        <f t="shared" si="11"/>
        <v>0</v>
      </c>
      <c r="V52" s="223">
        <f t="shared" si="11"/>
        <v>0</v>
      </c>
      <c r="W52" s="223">
        <f t="shared" si="11"/>
        <v>0</v>
      </c>
    </row>
    <row r="53" spans="1:23" x14ac:dyDescent="0.25">
      <c r="A53" s="226" t="s">
        <v>402</v>
      </c>
      <c r="B53" s="227"/>
      <c r="C53" s="227"/>
      <c r="D53" s="205"/>
      <c r="E53" s="205"/>
      <c r="F53" s="205"/>
      <c r="G53" s="205"/>
      <c r="H53" s="205"/>
      <c r="I53" s="205"/>
      <c r="J53" s="190"/>
      <c r="K53" s="208"/>
      <c r="L53" s="200"/>
      <c r="M53" s="200"/>
      <c r="N53" s="200"/>
      <c r="O53" s="203"/>
      <c r="P53" s="207"/>
      <c r="Q53" s="207"/>
      <c r="R53" s="190"/>
      <c r="S53" s="190"/>
      <c r="T53" s="190"/>
      <c r="U53" s="190"/>
      <c r="V53" s="190"/>
      <c r="W53" s="190"/>
    </row>
    <row r="54" spans="1:23" ht="31.5" x14ac:dyDescent="0.25">
      <c r="A54" s="228" t="s">
        <v>403</v>
      </c>
      <c r="B54" s="227"/>
      <c r="C54" s="227"/>
      <c r="D54" s="205"/>
      <c r="E54" s="205"/>
      <c r="F54" s="205"/>
      <c r="G54" s="205"/>
      <c r="H54" s="205"/>
      <c r="I54" s="205"/>
      <c r="J54" s="190"/>
      <c r="K54" s="208"/>
      <c r="L54" s="200"/>
      <c r="M54" s="200"/>
      <c r="N54" s="200"/>
      <c r="O54" s="203"/>
      <c r="P54" s="207"/>
      <c r="Q54" s="207"/>
      <c r="R54" s="190"/>
      <c r="S54" s="190"/>
      <c r="T54" s="190"/>
      <c r="U54" s="190"/>
      <c r="V54" s="190"/>
      <c r="W54" s="190"/>
    </row>
    <row r="55" spans="1:23" x14ac:dyDescent="0.25">
      <c r="A55" s="211" t="s">
        <v>379</v>
      </c>
      <c r="B55" s="229"/>
      <c r="C55" s="229"/>
      <c r="D55" s="229"/>
      <c r="E55" s="229"/>
      <c r="F55" s="229"/>
      <c r="G55" s="229"/>
      <c r="H55" s="229"/>
      <c r="I55" s="229"/>
      <c r="J55" s="229"/>
      <c r="K55" s="229"/>
      <c r="L55" s="229"/>
      <c r="M55" s="229"/>
      <c r="N55" s="229"/>
      <c r="O55" s="229"/>
      <c r="P55" s="229"/>
      <c r="Q55" s="229"/>
      <c r="R55" s="229"/>
      <c r="S55" s="229"/>
      <c r="T55" s="229"/>
      <c r="U55" s="229"/>
      <c r="V55" s="229"/>
      <c r="W55" s="229"/>
    </row>
    <row r="56" spans="1:23" ht="31.5" x14ac:dyDescent="0.25">
      <c r="A56" s="213" t="s">
        <v>404</v>
      </c>
      <c r="B56" s="229"/>
      <c r="C56" s="229"/>
      <c r="D56" s="229"/>
      <c r="E56" s="229"/>
      <c r="F56" s="229"/>
      <c r="G56" s="229"/>
      <c r="H56" s="229"/>
      <c r="I56" s="229"/>
      <c r="J56" s="229"/>
      <c r="K56" s="229"/>
      <c r="L56" s="229"/>
      <c r="M56" s="229"/>
      <c r="N56" s="229"/>
      <c r="O56" s="229"/>
      <c r="P56" s="229"/>
      <c r="Q56" s="229"/>
      <c r="R56" s="229"/>
      <c r="S56" s="229"/>
      <c r="T56" s="229"/>
      <c r="U56" s="229"/>
      <c r="V56" s="229"/>
      <c r="W56" s="229"/>
    </row>
    <row r="57" spans="1:23" ht="18" customHeight="1" x14ac:dyDescent="0.25">
      <c r="A57" s="214" t="s">
        <v>405</v>
      </c>
      <c r="B57" s="214"/>
      <c r="C57" s="214"/>
      <c r="D57" s="230">
        <f t="shared" ref="D57:W57" si="12">SUM(D52,D49,D44,D40,D35,D30)</f>
        <v>0</v>
      </c>
      <c r="E57" s="230">
        <f t="shared" si="12"/>
        <v>0</v>
      </c>
      <c r="F57" s="230">
        <f t="shared" si="12"/>
        <v>0</v>
      </c>
      <c r="G57" s="230">
        <f t="shared" si="12"/>
        <v>0</v>
      </c>
      <c r="H57" s="230">
        <f t="shared" si="12"/>
        <v>0</v>
      </c>
      <c r="I57" s="230">
        <f t="shared" si="12"/>
        <v>0</v>
      </c>
      <c r="J57" s="230">
        <f t="shared" si="12"/>
        <v>0</v>
      </c>
      <c r="K57" s="230">
        <f t="shared" si="12"/>
        <v>0</v>
      </c>
      <c r="L57" s="230">
        <f t="shared" si="12"/>
        <v>0</v>
      </c>
      <c r="M57" s="230">
        <f t="shared" si="12"/>
        <v>0</v>
      </c>
      <c r="N57" s="230">
        <f t="shared" si="12"/>
        <v>0</v>
      </c>
      <c r="O57" s="230">
        <f t="shared" si="12"/>
        <v>0</v>
      </c>
      <c r="P57" s="230">
        <f t="shared" si="12"/>
        <v>0</v>
      </c>
      <c r="Q57" s="230">
        <f t="shared" si="12"/>
        <v>0</v>
      </c>
      <c r="R57" s="230">
        <f t="shared" si="12"/>
        <v>0</v>
      </c>
      <c r="S57" s="230">
        <f t="shared" si="12"/>
        <v>0</v>
      </c>
      <c r="T57" s="230">
        <f t="shared" si="12"/>
        <v>0</v>
      </c>
      <c r="U57" s="230">
        <f t="shared" si="12"/>
        <v>0</v>
      </c>
      <c r="V57" s="230">
        <f t="shared" si="12"/>
        <v>0</v>
      </c>
      <c r="W57" s="230">
        <f t="shared" si="12"/>
        <v>0</v>
      </c>
    </row>
    <row r="58" spans="1:23" s="232" customFormat="1" ht="18" customHeight="1" x14ac:dyDescent="0.25">
      <c r="A58" s="194"/>
      <c r="B58" s="194"/>
      <c r="C58" s="194"/>
      <c r="D58" s="231"/>
      <c r="E58" s="231"/>
      <c r="F58" s="231"/>
      <c r="G58" s="231"/>
      <c r="H58" s="231"/>
      <c r="I58" s="231"/>
      <c r="J58" s="231"/>
      <c r="K58" s="231"/>
      <c r="L58" s="231"/>
      <c r="M58" s="231"/>
      <c r="N58" s="231"/>
      <c r="O58" s="231"/>
      <c r="P58" s="231"/>
      <c r="Q58" s="231"/>
      <c r="R58" s="231"/>
      <c r="S58" s="231"/>
      <c r="T58" s="231"/>
      <c r="U58" s="231"/>
      <c r="V58" s="231"/>
      <c r="W58" s="231"/>
    </row>
    <row r="59" spans="1:23" x14ac:dyDescent="0.25">
      <c r="A59" s="214" t="s">
        <v>406</v>
      </c>
      <c r="B59" s="214"/>
      <c r="C59" s="214"/>
      <c r="D59" s="233">
        <f t="shared" ref="D59:W59" si="13">D29-D57</f>
        <v>0</v>
      </c>
      <c r="E59" s="233">
        <f t="shared" si="13"/>
        <v>0</v>
      </c>
      <c r="F59" s="233">
        <f t="shared" si="13"/>
        <v>0</v>
      </c>
      <c r="G59" s="233">
        <f t="shared" si="13"/>
        <v>0</v>
      </c>
      <c r="H59" s="233">
        <f t="shared" si="13"/>
        <v>0</v>
      </c>
      <c r="I59" s="233">
        <f t="shared" si="13"/>
        <v>0</v>
      </c>
      <c r="J59" s="233">
        <f t="shared" si="13"/>
        <v>0</v>
      </c>
      <c r="K59" s="233">
        <f t="shared" si="13"/>
        <v>0</v>
      </c>
      <c r="L59" s="233">
        <f t="shared" si="13"/>
        <v>0</v>
      </c>
      <c r="M59" s="233">
        <f t="shared" si="13"/>
        <v>0</v>
      </c>
      <c r="N59" s="233">
        <f t="shared" si="13"/>
        <v>0</v>
      </c>
      <c r="O59" s="233">
        <f t="shared" si="13"/>
        <v>0</v>
      </c>
      <c r="P59" s="233">
        <f t="shared" si="13"/>
        <v>0</v>
      </c>
      <c r="Q59" s="233">
        <f t="shared" si="13"/>
        <v>0</v>
      </c>
      <c r="R59" s="233">
        <f t="shared" si="13"/>
        <v>0</v>
      </c>
      <c r="S59" s="233">
        <f t="shared" si="13"/>
        <v>0</v>
      </c>
      <c r="T59" s="233">
        <f t="shared" si="13"/>
        <v>0</v>
      </c>
      <c r="U59" s="233">
        <f t="shared" si="13"/>
        <v>0</v>
      </c>
      <c r="V59" s="233">
        <f t="shared" si="13"/>
        <v>0</v>
      </c>
      <c r="W59" s="233">
        <f t="shared" si="13"/>
        <v>0</v>
      </c>
    </row>
    <row r="60" spans="1:23" x14ac:dyDescent="0.25">
      <c r="A60" s="216" t="s">
        <v>407</v>
      </c>
      <c r="B60" s="194"/>
      <c r="C60" s="194"/>
      <c r="D60" s="205"/>
      <c r="E60" s="205"/>
      <c r="F60" s="205"/>
      <c r="G60" s="205"/>
      <c r="H60" s="205"/>
      <c r="I60" s="205">
        <f>SUM(D60:H60)</f>
        <v>0</v>
      </c>
      <c r="J60" s="190"/>
      <c r="K60" s="201"/>
      <c r="L60" s="201"/>
      <c r="M60" s="201"/>
      <c r="N60" s="201"/>
      <c r="O60" s="234"/>
      <c r="P60" s="235"/>
      <c r="Q60" s="235"/>
      <c r="R60" s="205"/>
      <c r="S60" s="205"/>
      <c r="T60" s="205"/>
      <c r="U60" s="205"/>
      <c r="V60" s="205"/>
      <c r="W60" s="205"/>
    </row>
    <row r="61" spans="1:23" x14ac:dyDescent="0.25">
      <c r="A61" s="214" t="s">
        <v>408</v>
      </c>
      <c r="B61" s="214"/>
      <c r="C61" s="214"/>
      <c r="D61" s="233">
        <f>D59-D60</f>
        <v>0</v>
      </c>
      <c r="E61" s="233">
        <f t="shared" ref="E61:R61" si="14">E59-E60</f>
        <v>0</v>
      </c>
      <c r="F61" s="233">
        <f t="shared" si="14"/>
        <v>0</v>
      </c>
      <c r="G61" s="233">
        <f t="shared" si="14"/>
        <v>0</v>
      </c>
      <c r="H61" s="233">
        <f t="shared" si="14"/>
        <v>0</v>
      </c>
      <c r="I61" s="233">
        <f t="shared" si="14"/>
        <v>0</v>
      </c>
      <c r="J61" s="233">
        <f t="shared" si="14"/>
        <v>0</v>
      </c>
      <c r="K61" s="233">
        <f t="shared" si="14"/>
        <v>0</v>
      </c>
      <c r="L61" s="233">
        <f t="shared" si="14"/>
        <v>0</v>
      </c>
      <c r="M61" s="233">
        <f t="shared" si="14"/>
        <v>0</v>
      </c>
      <c r="N61" s="233">
        <f t="shared" si="14"/>
        <v>0</v>
      </c>
      <c r="O61" s="233">
        <f t="shared" si="14"/>
        <v>0</v>
      </c>
      <c r="P61" s="233">
        <f t="shared" si="14"/>
        <v>0</v>
      </c>
      <c r="Q61" s="233">
        <f t="shared" si="14"/>
        <v>0</v>
      </c>
      <c r="R61" s="233">
        <f t="shared" si="14"/>
        <v>0</v>
      </c>
      <c r="S61" s="233">
        <f>S59-S60</f>
        <v>0</v>
      </c>
      <c r="T61" s="233">
        <f>T59-T60</f>
        <v>0</v>
      </c>
      <c r="U61" s="233">
        <f>U59-U60</f>
        <v>0</v>
      </c>
      <c r="V61" s="233">
        <f>V59-V60</f>
        <v>0</v>
      </c>
      <c r="W61" s="233">
        <f>W59-W60</f>
        <v>0</v>
      </c>
    </row>
    <row r="62" spans="1:23" s="237" customFormat="1" x14ac:dyDescent="0.25">
      <c r="A62" s="151" t="s">
        <v>409</v>
      </c>
      <c r="B62" s="236"/>
      <c r="C62" s="236"/>
      <c r="D62" s="219"/>
      <c r="E62" s="219"/>
      <c r="F62" s="219"/>
      <c r="G62" s="219"/>
      <c r="H62" s="219"/>
      <c r="I62" s="219"/>
      <c r="J62" s="219"/>
      <c r="K62" s="219"/>
      <c r="L62" s="219"/>
      <c r="M62" s="219"/>
      <c r="N62" s="219"/>
      <c r="O62" s="219"/>
      <c r="P62" s="219"/>
      <c r="Q62" s="219"/>
      <c r="R62" s="219"/>
      <c r="S62" s="219"/>
      <c r="T62" s="219"/>
      <c r="U62" s="219"/>
      <c r="V62" s="219"/>
      <c r="W62" s="219"/>
    </row>
    <row r="63" spans="1:23" x14ac:dyDescent="0.25">
      <c r="A63" s="216" t="s">
        <v>410</v>
      </c>
      <c r="B63" s="216"/>
      <c r="C63" s="216"/>
      <c r="D63" s="219"/>
      <c r="E63" s="219"/>
      <c r="F63" s="219"/>
      <c r="G63" s="219"/>
      <c r="H63" s="219"/>
      <c r="I63" s="219"/>
      <c r="J63" s="190"/>
      <c r="K63" s="201"/>
      <c r="L63" s="200"/>
      <c r="M63" s="200"/>
      <c r="N63" s="200"/>
      <c r="O63" s="234"/>
      <c r="P63" s="207"/>
      <c r="Q63" s="207"/>
      <c r="R63" s="190"/>
      <c r="S63" s="190"/>
      <c r="T63" s="190"/>
      <c r="U63" s="190"/>
      <c r="V63" s="190"/>
      <c r="W63" s="190"/>
    </row>
    <row r="64" spans="1:23" s="241" customFormat="1" x14ac:dyDescent="0.25">
      <c r="A64" s="238" t="s">
        <v>411</v>
      </c>
      <c r="B64" s="239"/>
      <c r="C64" s="239"/>
      <c r="D64" s="240">
        <f t="shared" ref="D64:W64" si="15">D59-D62</f>
        <v>0</v>
      </c>
      <c r="E64" s="240">
        <f t="shared" si="15"/>
        <v>0</v>
      </c>
      <c r="F64" s="240">
        <f t="shared" si="15"/>
        <v>0</v>
      </c>
      <c r="G64" s="240">
        <f t="shared" si="15"/>
        <v>0</v>
      </c>
      <c r="H64" s="240">
        <f t="shared" si="15"/>
        <v>0</v>
      </c>
      <c r="I64" s="240">
        <f t="shared" si="15"/>
        <v>0</v>
      </c>
      <c r="J64" s="240">
        <f t="shared" si="15"/>
        <v>0</v>
      </c>
      <c r="K64" s="240">
        <f t="shared" si="15"/>
        <v>0</v>
      </c>
      <c r="L64" s="240">
        <f t="shared" si="15"/>
        <v>0</v>
      </c>
      <c r="M64" s="240">
        <f t="shared" si="15"/>
        <v>0</v>
      </c>
      <c r="N64" s="240">
        <f t="shared" si="15"/>
        <v>0</v>
      </c>
      <c r="O64" s="240">
        <f t="shared" si="15"/>
        <v>0</v>
      </c>
      <c r="P64" s="240">
        <f t="shared" si="15"/>
        <v>0</v>
      </c>
      <c r="Q64" s="240">
        <f t="shared" si="15"/>
        <v>0</v>
      </c>
      <c r="R64" s="240">
        <f t="shared" si="15"/>
        <v>0</v>
      </c>
      <c r="S64" s="240">
        <f t="shared" si="15"/>
        <v>0</v>
      </c>
      <c r="T64" s="240">
        <f t="shared" si="15"/>
        <v>0</v>
      </c>
      <c r="U64" s="240">
        <f t="shared" si="15"/>
        <v>0</v>
      </c>
      <c r="V64" s="240">
        <f t="shared" si="15"/>
        <v>0</v>
      </c>
      <c r="W64" s="240">
        <f t="shared" si="15"/>
        <v>0</v>
      </c>
    </row>
    <row r="65" spans="1:4" x14ac:dyDescent="0.25">
      <c r="A65" s="242"/>
      <c r="B65" s="242"/>
      <c r="C65" s="242"/>
      <c r="D65" s="242"/>
    </row>
    <row r="66" spans="1:4" x14ac:dyDescent="0.25">
      <c r="A66" s="242"/>
      <c r="B66" s="242"/>
      <c r="C66" s="242"/>
      <c r="D66" s="242"/>
    </row>
    <row r="67" spans="1:4" x14ac:dyDescent="0.25">
      <c r="A67" s="242"/>
      <c r="B67" s="242"/>
      <c r="C67" s="242"/>
      <c r="D67" s="242"/>
    </row>
    <row r="68" spans="1:4" x14ac:dyDescent="0.25">
      <c r="A68" s="242"/>
      <c r="B68" s="242"/>
      <c r="C68" s="242"/>
      <c r="D68" s="242"/>
    </row>
  </sheetData>
  <mergeCells count="2">
    <mergeCell ref="A1:R1"/>
    <mergeCell ref="A7:A8"/>
  </mergeCells>
  <pageMargins left="0.78740157499999996" right="0.78740157499999996" top="0.984251969" bottom="0.984251969" header="0.4921259845" footer="0.4921259845"/>
  <pageSetup paperSize="9" orientation="portrait" r:id="rId1"/>
  <headerFooter alignWithMargins="0"/>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Feuil4">
    <tabColor rgb="FFC00000"/>
    <pageSetUpPr fitToPage="1"/>
  </sheetPr>
  <dimension ref="A1:AA103"/>
  <sheetViews>
    <sheetView zoomScale="90" zoomScaleNormal="90" workbookViewId="0">
      <selection activeCell="C32" sqref="C32"/>
    </sheetView>
  </sheetViews>
  <sheetFormatPr baseColWidth="10" defaultColWidth="11.42578125" defaultRowHeight="14.25" x14ac:dyDescent="0.2"/>
  <cols>
    <col min="1" max="1" width="7.7109375" style="68" customWidth="1"/>
    <col min="2" max="2" width="52.7109375" style="46" customWidth="1"/>
    <col min="3" max="3" width="58.28515625" style="46" customWidth="1"/>
    <col min="4" max="4" width="37.140625" style="46" customWidth="1"/>
    <col min="5" max="5" width="19.140625" style="46" bestFit="1" customWidth="1"/>
    <col min="6" max="6" width="22.140625" style="46" customWidth="1"/>
    <col min="7" max="7" width="7.7109375" style="68" customWidth="1"/>
    <col min="8" max="8" width="53" style="70" customWidth="1"/>
    <col min="9" max="9" width="15.140625" style="68" bestFit="1" customWidth="1"/>
    <col min="10" max="10" width="3.7109375" style="68" customWidth="1"/>
    <col min="11" max="27" width="11.42578125" style="68"/>
    <col min="28" max="16384" width="11.42578125" style="46"/>
  </cols>
  <sheetData>
    <row r="1" spans="1:27" s="88" customFormat="1" ht="12.75" x14ac:dyDescent="0.2">
      <c r="A1" s="87"/>
      <c r="H1" s="89"/>
    </row>
    <row r="2" spans="1:27" s="68" customFormat="1" x14ac:dyDescent="0.2">
      <c r="H2" s="70"/>
    </row>
    <row r="3" spans="1:27" ht="23.25" x14ac:dyDescent="0.2">
      <c r="A3" s="71"/>
      <c r="B3" s="422" t="s">
        <v>85</v>
      </c>
      <c r="C3" s="422"/>
      <c r="D3" s="422"/>
      <c r="E3" s="422"/>
      <c r="F3" s="422"/>
      <c r="H3" s="72"/>
      <c r="I3" s="72"/>
      <c r="L3" s="73"/>
    </row>
    <row r="4" spans="1:27" s="68" customFormat="1" x14ac:dyDescent="0.2">
      <c r="B4" s="69"/>
      <c r="C4" s="69"/>
      <c r="D4" s="69"/>
      <c r="E4" s="69"/>
      <c r="F4" s="69"/>
      <c r="H4" s="70"/>
    </row>
    <row r="5" spans="1:27" s="90" customFormat="1" ht="66.75" customHeight="1" thickBot="1" x14ac:dyDescent="0.25">
      <c r="A5" s="70"/>
      <c r="B5" s="423" t="s">
        <v>86</v>
      </c>
      <c r="C5" s="423"/>
      <c r="D5" s="423"/>
      <c r="E5" s="423"/>
      <c r="F5" s="423"/>
      <c r="G5" s="70"/>
      <c r="H5" s="70"/>
      <c r="I5" s="70"/>
      <c r="J5" s="70"/>
      <c r="K5" s="70"/>
    </row>
    <row r="6" spans="1:27" ht="30.75" thickBot="1" x14ac:dyDescent="0.25">
      <c r="B6" s="68"/>
      <c r="C6" s="68"/>
      <c r="D6" s="65" t="s">
        <v>75</v>
      </c>
      <c r="E6" s="66" t="s">
        <v>76</v>
      </c>
      <c r="F6" s="67" t="s">
        <v>67</v>
      </c>
      <c r="G6" s="70"/>
      <c r="H6" s="68"/>
      <c r="L6" s="46"/>
      <c r="M6" s="46"/>
      <c r="N6" s="46"/>
      <c r="O6" s="46"/>
      <c r="P6" s="46"/>
      <c r="Q6" s="46"/>
      <c r="R6" s="46"/>
      <c r="S6" s="46"/>
      <c r="T6" s="46"/>
      <c r="U6" s="46"/>
      <c r="V6" s="46"/>
      <c r="W6" s="46"/>
      <c r="X6" s="46"/>
      <c r="Y6" s="46"/>
      <c r="Z6" s="46"/>
      <c r="AA6" s="46"/>
    </row>
    <row r="7" spans="1:27" ht="30" x14ac:dyDescent="0.2">
      <c r="B7" s="58" t="s">
        <v>68</v>
      </c>
      <c r="C7" s="59" t="s">
        <v>77</v>
      </c>
      <c r="D7" s="55" t="s">
        <v>74</v>
      </c>
      <c r="E7" s="56" t="s">
        <v>74</v>
      </c>
      <c r="F7" s="57" t="s">
        <v>74</v>
      </c>
      <c r="G7" s="70"/>
      <c r="H7" s="68"/>
      <c r="L7" s="46"/>
      <c r="M7" s="46"/>
      <c r="N7" s="46"/>
      <c r="O7" s="46"/>
      <c r="P7" s="46"/>
      <c r="Q7" s="46"/>
      <c r="R7" s="46"/>
      <c r="S7" s="46"/>
      <c r="T7" s="46"/>
      <c r="U7" s="46"/>
      <c r="V7" s="46"/>
      <c r="W7" s="46"/>
      <c r="X7" s="46"/>
      <c r="Y7" s="46"/>
      <c r="Z7" s="46"/>
      <c r="AA7" s="46"/>
    </row>
    <row r="8" spans="1:27" ht="18" customHeight="1" x14ac:dyDescent="0.25">
      <c r="B8" s="50" t="s">
        <v>78</v>
      </c>
      <c r="C8" s="47" t="s">
        <v>72</v>
      </c>
      <c r="D8" s="245"/>
      <c r="E8" s="74"/>
      <c r="F8" s="75"/>
      <c r="G8" s="70"/>
      <c r="H8" s="68"/>
      <c r="L8" s="46"/>
      <c r="M8" s="46"/>
      <c r="N8" s="46"/>
      <c r="O8" s="46"/>
      <c r="P8" s="46"/>
      <c r="Q8" s="46"/>
      <c r="R8" s="46"/>
      <c r="S8" s="46"/>
      <c r="T8" s="46"/>
      <c r="U8" s="46"/>
      <c r="V8" s="46"/>
      <c r="W8" s="46"/>
      <c r="X8" s="46"/>
      <c r="Y8" s="46"/>
      <c r="Z8" s="46"/>
      <c r="AA8" s="46"/>
    </row>
    <row r="9" spans="1:27" ht="18" customHeight="1" x14ac:dyDescent="0.2">
      <c r="B9" s="60"/>
      <c r="C9" s="54" t="s">
        <v>79</v>
      </c>
      <c r="D9" s="76"/>
      <c r="E9" s="77"/>
      <c r="F9" s="78"/>
      <c r="G9" s="70"/>
      <c r="H9" s="68"/>
      <c r="L9" s="46"/>
      <c r="M9" s="46"/>
      <c r="N9" s="46"/>
      <c r="O9" s="46"/>
      <c r="P9" s="46"/>
      <c r="Q9" s="46"/>
      <c r="R9" s="46"/>
      <c r="S9" s="46"/>
      <c r="T9" s="46"/>
      <c r="U9" s="46"/>
      <c r="V9" s="46"/>
      <c r="W9" s="46"/>
      <c r="X9" s="46"/>
      <c r="Y9" s="46"/>
      <c r="Z9" s="46"/>
      <c r="AA9" s="46"/>
    </row>
    <row r="10" spans="1:27" ht="18" customHeight="1" x14ac:dyDescent="0.2">
      <c r="B10" s="60"/>
      <c r="C10" s="54" t="s">
        <v>80</v>
      </c>
      <c r="D10" s="76"/>
      <c r="E10" s="77"/>
      <c r="F10" s="78"/>
      <c r="G10" s="70"/>
      <c r="H10" s="68"/>
      <c r="L10" s="46"/>
      <c r="M10" s="46"/>
      <c r="N10" s="46"/>
      <c r="O10" s="46"/>
      <c r="P10" s="46"/>
      <c r="Q10" s="46"/>
      <c r="R10" s="46"/>
      <c r="S10" s="46"/>
      <c r="T10" s="46"/>
      <c r="U10" s="46"/>
      <c r="V10" s="46"/>
      <c r="W10" s="46"/>
      <c r="X10" s="46"/>
      <c r="Y10" s="46"/>
      <c r="Z10" s="46"/>
      <c r="AA10" s="46"/>
    </row>
    <row r="11" spans="1:27" ht="18" customHeight="1" x14ac:dyDescent="0.2">
      <c r="B11" s="60"/>
      <c r="C11" s="48" t="s">
        <v>69</v>
      </c>
      <c r="D11" s="79"/>
      <c r="E11" s="80"/>
      <c r="F11" s="81"/>
      <c r="G11" s="70"/>
      <c r="H11" s="68"/>
      <c r="L11" s="46"/>
      <c r="M11" s="46"/>
      <c r="N11" s="46"/>
      <c r="O11" s="46"/>
      <c r="P11" s="46"/>
      <c r="Q11" s="46"/>
      <c r="R11" s="46"/>
      <c r="S11" s="46"/>
      <c r="T11" s="46"/>
      <c r="U11" s="46"/>
      <c r="V11" s="46"/>
      <c r="W11" s="46"/>
      <c r="X11" s="46"/>
      <c r="Y11" s="46"/>
      <c r="Z11" s="46"/>
      <c r="AA11" s="46"/>
    </row>
    <row r="12" spans="1:27" ht="6" customHeight="1" x14ac:dyDescent="0.2">
      <c r="B12" s="60"/>
      <c r="D12" s="51"/>
      <c r="E12" s="51"/>
      <c r="F12" s="52"/>
      <c r="G12" s="70"/>
      <c r="H12" s="68"/>
      <c r="L12" s="46"/>
      <c r="M12" s="46"/>
      <c r="N12" s="46"/>
      <c r="O12" s="46"/>
      <c r="P12" s="46"/>
      <c r="Q12" s="46"/>
      <c r="R12" s="46"/>
      <c r="S12" s="46"/>
      <c r="T12" s="46"/>
      <c r="U12" s="46"/>
      <c r="V12" s="46"/>
      <c r="W12" s="46"/>
      <c r="X12" s="46"/>
      <c r="Y12" s="46"/>
      <c r="Z12" s="46"/>
      <c r="AA12" s="46"/>
    </row>
    <row r="13" spans="1:27" ht="18" customHeight="1" x14ac:dyDescent="0.25">
      <c r="B13" s="49" t="s">
        <v>73</v>
      </c>
      <c r="C13" s="47" t="s">
        <v>460</v>
      </c>
      <c r="D13" s="84"/>
      <c r="E13" s="91">
        <v>0</v>
      </c>
      <c r="F13" s="85"/>
      <c r="G13" s="70"/>
      <c r="H13" s="68"/>
      <c r="L13" s="46"/>
      <c r="M13" s="46"/>
      <c r="N13" s="46"/>
      <c r="O13" s="46"/>
      <c r="P13" s="46"/>
      <c r="Q13" s="46"/>
      <c r="R13" s="46"/>
      <c r="S13" s="46"/>
      <c r="T13" s="46"/>
      <c r="U13" s="46"/>
      <c r="V13" s="46"/>
      <c r="W13" s="46"/>
      <c r="X13" s="46"/>
      <c r="Y13" s="46"/>
      <c r="Z13" s="46"/>
      <c r="AA13" s="46"/>
    </row>
    <row r="14" spans="1:27" ht="18" customHeight="1" x14ac:dyDescent="0.2">
      <c r="B14" s="60"/>
      <c r="C14" s="47" t="s">
        <v>81</v>
      </c>
      <c r="D14" s="76"/>
      <c r="E14" s="77"/>
      <c r="F14" s="78"/>
      <c r="G14" s="70"/>
      <c r="H14" s="68"/>
      <c r="L14" s="46"/>
      <c r="M14" s="46"/>
      <c r="N14" s="46"/>
      <c r="O14" s="46"/>
      <c r="P14" s="46"/>
      <c r="Q14" s="46"/>
      <c r="R14" s="46"/>
      <c r="S14" s="46"/>
      <c r="T14" s="46"/>
      <c r="U14" s="46"/>
      <c r="V14" s="46"/>
      <c r="W14" s="46"/>
      <c r="X14" s="46"/>
      <c r="Y14" s="46"/>
      <c r="Z14" s="46"/>
      <c r="AA14" s="46"/>
    </row>
    <row r="15" spans="1:27" ht="18" customHeight="1" x14ac:dyDescent="0.2">
      <c r="B15" s="60"/>
      <c r="C15" s="48" t="s">
        <v>69</v>
      </c>
      <c r="D15" s="79"/>
      <c r="E15" s="80"/>
      <c r="F15" s="81"/>
      <c r="G15" s="70"/>
      <c r="H15" s="68"/>
      <c r="L15" s="46"/>
      <c r="M15" s="46"/>
      <c r="N15" s="46"/>
      <c r="O15" s="46"/>
      <c r="P15" s="46"/>
      <c r="Q15" s="46"/>
      <c r="R15" s="46"/>
      <c r="S15" s="46"/>
      <c r="T15" s="46"/>
      <c r="U15" s="46"/>
      <c r="V15" s="46"/>
      <c r="W15" s="46"/>
      <c r="X15" s="46"/>
      <c r="Y15" s="46"/>
      <c r="Z15" s="46"/>
      <c r="AA15" s="46"/>
    </row>
    <row r="16" spans="1:27" s="83" customFormat="1" ht="6" customHeight="1" x14ac:dyDescent="0.15">
      <c r="A16" s="62"/>
      <c r="B16" s="61"/>
      <c r="C16" s="62"/>
      <c r="D16" s="63"/>
      <c r="E16" s="63"/>
      <c r="F16" s="64"/>
      <c r="G16" s="82"/>
      <c r="H16" s="62"/>
      <c r="I16" s="62"/>
      <c r="J16" s="62"/>
      <c r="K16" s="62"/>
    </row>
    <row r="17" spans="1:27" ht="18" customHeight="1" x14ac:dyDescent="0.25">
      <c r="B17" s="49" t="s">
        <v>70</v>
      </c>
      <c r="C17" s="92" t="s">
        <v>71</v>
      </c>
      <c r="D17" s="93"/>
      <c r="E17" s="94"/>
      <c r="F17" s="95"/>
      <c r="G17" s="72"/>
      <c r="H17" s="68"/>
      <c r="L17" s="46"/>
      <c r="M17" s="46"/>
      <c r="N17" s="46"/>
      <c r="O17" s="46"/>
      <c r="P17" s="46"/>
      <c r="Q17" s="46"/>
      <c r="R17" s="46"/>
      <c r="S17" s="46"/>
      <c r="T17" s="46"/>
      <c r="U17" s="46"/>
      <c r="V17" s="46"/>
      <c r="W17" s="46"/>
      <c r="X17" s="46"/>
      <c r="Y17" s="46"/>
      <c r="Z17" s="46"/>
      <c r="AA17" s="46"/>
    </row>
    <row r="18" spans="1:27" s="83" customFormat="1" ht="6" customHeight="1" x14ac:dyDescent="0.15">
      <c r="A18" s="62"/>
      <c r="B18" s="61"/>
      <c r="C18" s="62"/>
      <c r="D18" s="62"/>
      <c r="E18" s="62"/>
      <c r="F18" s="86"/>
      <c r="G18" s="82"/>
      <c r="H18" s="62"/>
      <c r="I18" s="62"/>
      <c r="J18" s="62"/>
      <c r="K18" s="62"/>
    </row>
    <row r="19" spans="1:27" ht="18" customHeight="1" thickBot="1" x14ac:dyDescent="0.3">
      <c r="B19" s="96"/>
      <c r="C19" s="97"/>
      <c r="D19" s="98"/>
      <c r="E19" s="99" t="s">
        <v>67</v>
      </c>
      <c r="F19" s="53">
        <f>SUM(F8:F17)</f>
        <v>0</v>
      </c>
      <c r="G19" s="70"/>
      <c r="H19" s="68"/>
      <c r="L19" s="46"/>
      <c r="M19" s="46"/>
      <c r="N19" s="46"/>
      <c r="O19" s="46"/>
      <c r="P19" s="46"/>
      <c r="Q19" s="46"/>
      <c r="R19" s="46"/>
      <c r="S19" s="46"/>
      <c r="T19" s="46"/>
      <c r="U19" s="46"/>
      <c r="V19" s="46"/>
      <c r="W19" s="46"/>
      <c r="X19" s="46"/>
      <c r="Y19" s="46"/>
      <c r="Z19" s="46"/>
      <c r="AA19" s="46"/>
    </row>
    <row r="20" spans="1:27" s="68" customFormat="1" ht="18" customHeight="1" x14ac:dyDescent="0.25">
      <c r="B20" s="100"/>
      <c r="C20" s="101"/>
      <c r="D20" s="102"/>
      <c r="E20" s="103"/>
      <c r="F20" s="102"/>
      <c r="G20" s="70"/>
    </row>
    <row r="21" spans="1:27" s="68" customFormat="1" ht="29.25" customHeight="1" x14ac:dyDescent="0.2">
      <c r="B21" s="424" t="s">
        <v>458</v>
      </c>
      <c r="C21" s="425"/>
      <c r="D21" s="425"/>
      <c r="E21" s="425"/>
      <c r="F21" s="426"/>
      <c r="G21" s="70"/>
    </row>
    <row r="22" spans="1:27" s="68" customFormat="1" x14ac:dyDescent="0.2">
      <c r="H22" s="70"/>
    </row>
    <row r="23" spans="1:27" s="68" customFormat="1" x14ac:dyDescent="0.2">
      <c r="F23" s="104" t="s">
        <v>87</v>
      </c>
      <c r="H23" s="70"/>
    </row>
    <row r="24" spans="1:27" s="68" customFormat="1" x14ac:dyDescent="0.2">
      <c r="H24" s="70"/>
    </row>
    <row r="25" spans="1:27" s="68" customFormat="1" x14ac:dyDescent="0.2">
      <c r="H25" s="70"/>
    </row>
    <row r="26" spans="1:27" s="68" customFormat="1" x14ac:dyDescent="0.2">
      <c r="H26" s="70"/>
    </row>
    <row r="27" spans="1:27" s="68" customFormat="1" x14ac:dyDescent="0.2">
      <c r="H27" s="70"/>
    </row>
    <row r="28" spans="1:27" s="68" customFormat="1" x14ac:dyDescent="0.2">
      <c r="H28" s="70"/>
    </row>
    <row r="29" spans="1:27" s="68" customFormat="1" x14ac:dyDescent="0.2">
      <c r="H29" s="70"/>
    </row>
    <row r="30" spans="1:27" s="68" customFormat="1" x14ac:dyDescent="0.2">
      <c r="H30" s="70"/>
    </row>
    <row r="31" spans="1:27" s="68" customFormat="1" x14ac:dyDescent="0.2">
      <c r="H31" s="70"/>
    </row>
    <row r="32" spans="1:27" s="68" customFormat="1" x14ac:dyDescent="0.2">
      <c r="H32" s="70"/>
    </row>
    <row r="33" spans="8:8" s="68" customFormat="1" x14ac:dyDescent="0.2">
      <c r="H33" s="70"/>
    </row>
    <row r="34" spans="8:8" s="68" customFormat="1" x14ac:dyDescent="0.2">
      <c r="H34" s="70"/>
    </row>
    <row r="35" spans="8:8" s="68" customFormat="1" x14ac:dyDescent="0.2">
      <c r="H35" s="70"/>
    </row>
    <row r="36" spans="8:8" s="68" customFormat="1" x14ac:dyDescent="0.2">
      <c r="H36" s="70"/>
    </row>
    <row r="37" spans="8:8" s="68" customFormat="1" x14ac:dyDescent="0.2">
      <c r="H37" s="70"/>
    </row>
    <row r="38" spans="8:8" s="68" customFormat="1" x14ac:dyDescent="0.2">
      <c r="H38" s="70"/>
    </row>
    <row r="39" spans="8:8" s="68" customFormat="1" x14ac:dyDescent="0.2">
      <c r="H39" s="70"/>
    </row>
    <row r="40" spans="8:8" s="68" customFormat="1" x14ac:dyDescent="0.2">
      <c r="H40" s="70"/>
    </row>
    <row r="41" spans="8:8" s="68" customFormat="1" x14ac:dyDescent="0.2">
      <c r="H41" s="70"/>
    </row>
    <row r="42" spans="8:8" s="68" customFormat="1" x14ac:dyDescent="0.2">
      <c r="H42" s="70"/>
    </row>
    <row r="43" spans="8:8" s="68" customFormat="1" x14ac:dyDescent="0.2">
      <c r="H43" s="70"/>
    </row>
    <row r="44" spans="8:8" s="68" customFormat="1" x14ac:dyDescent="0.2">
      <c r="H44" s="70"/>
    </row>
    <row r="45" spans="8:8" s="68" customFormat="1" x14ac:dyDescent="0.2">
      <c r="H45" s="70"/>
    </row>
    <row r="46" spans="8:8" s="68" customFormat="1" x14ac:dyDescent="0.2">
      <c r="H46" s="70"/>
    </row>
    <row r="47" spans="8:8" s="68" customFormat="1" x14ac:dyDescent="0.2">
      <c r="H47" s="70"/>
    </row>
    <row r="48" spans="8:8" s="68" customFormat="1" x14ac:dyDescent="0.2">
      <c r="H48" s="70"/>
    </row>
    <row r="49" spans="8:8" s="68" customFormat="1" x14ac:dyDescent="0.2">
      <c r="H49" s="70"/>
    </row>
    <row r="50" spans="8:8" s="68" customFormat="1" x14ac:dyDescent="0.2">
      <c r="H50" s="70"/>
    </row>
    <row r="51" spans="8:8" s="68" customFormat="1" x14ac:dyDescent="0.2">
      <c r="H51" s="70"/>
    </row>
    <row r="52" spans="8:8" s="68" customFormat="1" x14ac:dyDescent="0.2">
      <c r="H52" s="70"/>
    </row>
    <row r="53" spans="8:8" s="68" customFormat="1" x14ac:dyDescent="0.2">
      <c r="H53" s="70"/>
    </row>
    <row r="54" spans="8:8" s="68" customFormat="1" x14ac:dyDescent="0.2">
      <c r="H54" s="70"/>
    </row>
    <row r="55" spans="8:8" s="68" customFormat="1" x14ac:dyDescent="0.2">
      <c r="H55" s="70"/>
    </row>
    <row r="56" spans="8:8" s="68" customFormat="1" x14ac:dyDescent="0.2">
      <c r="H56" s="70"/>
    </row>
    <row r="57" spans="8:8" s="68" customFormat="1" x14ac:dyDescent="0.2">
      <c r="H57" s="70"/>
    </row>
    <row r="58" spans="8:8" s="68" customFormat="1" x14ac:dyDescent="0.2">
      <c r="H58" s="70"/>
    </row>
    <row r="59" spans="8:8" s="68" customFormat="1" x14ac:dyDescent="0.2">
      <c r="H59" s="70"/>
    </row>
    <row r="60" spans="8:8" s="68" customFormat="1" x14ac:dyDescent="0.2">
      <c r="H60" s="70"/>
    </row>
    <row r="61" spans="8:8" s="68" customFormat="1" x14ac:dyDescent="0.2">
      <c r="H61" s="70"/>
    </row>
    <row r="62" spans="8:8" s="68" customFormat="1" x14ac:dyDescent="0.2">
      <c r="H62" s="70"/>
    </row>
    <row r="63" spans="8:8" s="68" customFormat="1" x14ac:dyDescent="0.2">
      <c r="H63" s="70"/>
    </row>
    <row r="64" spans="8:8" s="68" customFormat="1" x14ac:dyDescent="0.2">
      <c r="H64" s="70"/>
    </row>
    <row r="65" spans="8:8" s="68" customFormat="1" x14ac:dyDescent="0.2">
      <c r="H65" s="70"/>
    </row>
    <row r="66" spans="8:8" s="68" customFormat="1" x14ac:dyDescent="0.2">
      <c r="H66" s="70"/>
    </row>
    <row r="67" spans="8:8" s="68" customFormat="1" x14ac:dyDescent="0.2">
      <c r="H67" s="70"/>
    </row>
    <row r="68" spans="8:8" s="68" customFormat="1" x14ac:dyDescent="0.2">
      <c r="H68" s="70"/>
    </row>
    <row r="69" spans="8:8" s="68" customFormat="1" x14ac:dyDescent="0.2">
      <c r="H69" s="70"/>
    </row>
    <row r="70" spans="8:8" s="68" customFormat="1" x14ac:dyDescent="0.2">
      <c r="H70" s="70"/>
    </row>
    <row r="71" spans="8:8" s="68" customFormat="1" x14ac:dyDescent="0.2">
      <c r="H71" s="70"/>
    </row>
    <row r="72" spans="8:8" s="68" customFormat="1" x14ac:dyDescent="0.2">
      <c r="H72" s="70"/>
    </row>
    <row r="73" spans="8:8" s="68" customFormat="1" x14ac:dyDescent="0.2">
      <c r="H73" s="70"/>
    </row>
    <row r="74" spans="8:8" s="68" customFormat="1" x14ac:dyDescent="0.2">
      <c r="H74" s="70"/>
    </row>
    <row r="75" spans="8:8" s="68" customFormat="1" x14ac:dyDescent="0.2">
      <c r="H75" s="70"/>
    </row>
    <row r="76" spans="8:8" s="68" customFormat="1" x14ac:dyDescent="0.2">
      <c r="H76" s="70"/>
    </row>
    <row r="77" spans="8:8" s="68" customFormat="1" x14ac:dyDescent="0.2">
      <c r="H77" s="70"/>
    </row>
    <row r="78" spans="8:8" s="68" customFormat="1" x14ac:dyDescent="0.2">
      <c r="H78" s="70"/>
    </row>
    <row r="79" spans="8:8" s="68" customFormat="1" x14ac:dyDescent="0.2">
      <c r="H79" s="70"/>
    </row>
    <row r="80" spans="8:8" s="68" customFormat="1" x14ac:dyDescent="0.2">
      <c r="H80" s="70"/>
    </row>
    <row r="81" spans="8:8" s="68" customFormat="1" x14ac:dyDescent="0.2">
      <c r="H81" s="70"/>
    </row>
    <row r="82" spans="8:8" s="68" customFormat="1" x14ac:dyDescent="0.2">
      <c r="H82" s="70"/>
    </row>
    <row r="83" spans="8:8" s="68" customFormat="1" x14ac:dyDescent="0.2">
      <c r="H83" s="70"/>
    </row>
    <row r="84" spans="8:8" s="68" customFormat="1" x14ac:dyDescent="0.2">
      <c r="H84" s="70"/>
    </row>
    <row r="85" spans="8:8" s="68" customFormat="1" x14ac:dyDescent="0.2">
      <c r="H85" s="70"/>
    </row>
    <row r="86" spans="8:8" s="68" customFormat="1" x14ac:dyDescent="0.2">
      <c r="H86" s="70"/>
    </row>
    <row r="87" spans="8:8" s="68" customFormat="1" x14ac:dyDescent="0.2">
      <c r="H87" s="70"/>
    </row>
    <row r="88" spans="8:8" s="68" customFormat="1" x14ac:dyDescent="0.2">
      <c r="H88" s="70"/>
    </row>
    <row r="89" spans="8:8" s="68" customFormat="1" x14ac:dyDescent="0.2">
      <c r="H89" s="70"/>
    </row>
    <row r="90" spans="8:8" s="68" customFormat="1" x14ac:dyDescent="0.2">
      <c r="H90" s="70"/>
    </row>
    <row r="91" spans="8:8" s="68" customFormat="1" x14ac:dyDescent="0.2">
      <c r="H91" s="70"/>
    </row>
    <row r="92" spans="8:8" s="68" customFormat="1" x14ac:dyDescent="0.2">
      <c r="H92" s="70"/>
    </row>
    <row r="93" spans="8:8" s="68" customFormat="1" x14ac:dyDescent="0.2">
      <c r="H93" s="70"/>
    </row>
    <row r="94" spans="8:8" s="68" customFormat="1" x14ac:dyDescent="0.2">
      <c r="H94" s="70"/>
    </row>
    <row r="95" spans="8:8" s="68" customFormat="1" x14ac:dyDescent="0.2">
      <c r="H95" s="70"/>
    </row>
    <row r="96" spans="8:8" s="68" customFormat="1" x14ac:dyDescent="0.2">
      <c r="H96" s="70"/>
    </row>
    <row r="97" spans="8:8" s="68" customFormat="1" x14ac:dyDescent="0.2">
      <c r="H97" s="70"/>
    </row>
    <row r="98" spans="8:8" s="68" customFormat="1" x14ac:dyDescent="0.2">
      <c r="H98" s="70"/>
    </row>
    <row r="99" spans="8:8" s="68" customFormat="1" x14ac:dyDescent="0.2">
      <c r="H99" s="70"/>
    </row>
    <row r="100" spans="8:8" s="68" customFormat="1" x14ac:dyDescent="0.2">
      <c r="H100" s="70"/>
    </row>
    <row r="101" spans="8:8" s="68" customFormat="1" x14ac:dyDescent="0.2">
      <c r="H101" s="70"/>
    </row>
    <row r="102" spans="8:8" s="68" customFormat="1" x14ac:dyDescent="0.2">
      <c r="H102" s="70"/>
    </row>
    <row r="103" spans="8:8" s="68" customFormat="1" x14ac:dyDescent="0.2">
      <c r="H103" s="70"/>
    </row>
  </sheetData>
  <mergeCells count="3">
    <mergeCell ref="B3:F3"/>
    <mergeCell ref="B5:F5"/>
    <mergeCell ref="B21:F21"/>
  </mergeCells>
  <hyperlinks>
    <hyperlink ref="F23" location="top" display="Retour haut de page" xr:uid="{00000000-0004-0000-0A00-000000000000}"/>
  </hyperlinks>
  <pageMargins left="0.23622047244094491" right="0.23622047244094491" top="0.74803149606299213" bottom="0.74803149606299213" header="0.31496062992125984" footer="0.31496062992125984"/>
  <pageSetup paperSize="9" scale="52" fitToHeight="0" orientation="portrait" r:id="rId1"/>
  <headerFooter>
    <oddFooter>&amp;L09/10/2018&amp;C&amp;F</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10</vt:i4>
      </vt:variant>
      <vt:variant>
        <vt:lpstr>Plages nommées</vt:lpstr>
      </vt:variant>
      <vt:variant>
        <vt:i4>6</vt:i4>
      </vt:variant>
    </vt:vector>
  </HeadingPairs>
  <TitlesOfParts>
    <vt:vector size="16" baseType="lpstr">
      <vt:lpstr>modèle</vt:lpstr>
      <vt:lpstr>Mode d'emploi</vt:lpstr>
      <vt:lpstr>1-Hypothèses techniques</vt:lpstr>
      <vt:lpstr>2- Bilan énergétique Injection</vt:lpstr>
      <vt:lpstr>3-Ration retenue pour l'unité</vt:lpstr>
      <vt:lpstr>4-Hypothèses économiques</vt:lpstr>
      <vt:lpstr>5-Détail investissement</vt:lpstr>
      <vt:lpstr>6- CEP</vt:lpstr>
      <vt:lpstr>7 - Volet financier</vt:lpstr>
      <vt:lpstr>Feuil10</vt:lpstr>
      <vt:lpstr>bite</vt:lpstr>
      <vt:lpstr>financement</vt:lpstr>
      <vt:lpstr>liste</vt:lpstr>
      <vt:lpstr>test</vt:lpstr>
      <vt:lpstr>'5-Détail investissement'!Zone_d_impression</vt:lpstr>
      <vt:lpstr>'7 - Volet financier'!Zone_d_impression</vt:lpstr>
    </vt:vector>
  </TitlesOfParts>
  <Company>ADEME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francoise.poitou@ademe.fr</dc:creator>
  <cp:lastModifiedBy>Florence DOSTES</cp:lastModifiedBy>
  <cp:lastPrinted>2018-12-07T10:46:36Z</cp:lastPrinted>
  <dcterms:created xsi:type="dcterms:W3CDTF">2014-12-03T07:47:04Z</dcterms:created>
  <dcterms:modified xsi:type="dcterms:W3CDTF">2024-12-09T11:57:27Z</dcterms:modified>
</cp:coreProperties>
</file>